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ríjmy" sheetId="1" r:id="rId1"/>
    <sheet name="výdavky" sheetId="2" r:id="rId2"/>
  </sheets>
  <definedNames>
    <definedName name="_xlnm.Print_Titles" localSheetId="1">'výdavky'!$4:$7</definedName>
    <definedName name="_xlnm.Print_Area" localSheetId="1">'výdavky'!$A$1:$F$213</definedName>
  </definedNames>
  <calcPr fullCalcOnLoad="1"/>
</workbook>
</file>

<file path=xl/sharedStrings.xml><?xml version="1.0" encoding="utf-8"?>
<sst xmlns="http://schemas.openxmlformats.org/spreadsheetml/2006/main" count="241" uniqueCount="194">
  <si>
    <t>Kapitálové príjmy spolu:</t>
  </si>
  <si>
    <t>Bežné príjmy spolu:</t>
  </si>
  <si>
    <t>01.1.1 Výdavky verejnej správy</t>
  </si>
  <si>
    <t>625 001</t>
  </si>
  <si>
    <t>625 002</t>
  </si>
  <si>
    <t>Tovary a služby</t>
  </si>
  <si>
    <t>631 001</t>
  </si>
  <si>
    <t>Dopravné</t>
  </si>
  <si>
    <t>634 001</t>
  </si>
  <si>
    <t>635 001</t>
  </si>
  <si>
    <t>635 002</t>
  </si>
  <si>
    <t>637 001</t>
  </si>
  <si>
    <t>632 001</t>
  </si>
  <si>
    <t>04.5.1 Cestná doprava</t>
  </si>
  <si>
    <t>06.4.0 Verejné osvetlenie</t>
  </si>
  <si>
    <t>Bežné výdavky spolu:</t>
  </si>
  <si>
    <t xml:space="preserve">Kapitálové príjmy </t>
  </si>
  <si>
    <t xml:space="preserve">Bežné príjmy </t>
  </si>
  <si>
    <t>Rozpočtové príjmy spolu</t>
  </si>
  <si>
    <t>Kapitálové výdavky spolu</t>
  </si>
  <si>
    <t>632 001 1</t>
  </si>
  <si>
    <t>Odmeny</t>
  </si>
  <si>
    <t>stravné</t>
  </si>
  <si>
    <t>knižnica</t>
  </si>
  <si>
    <t>Cestovné náhrady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</si>
  <si>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</si>
  <si>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</si>
  <si>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</si>
  <si>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</si>
  <si>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</si>
  <si>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</si>
  <si>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</si>
  <si>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</si>
  <si>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</si>
  <si>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</si>
  <si>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</si>
  <si>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z toho</t>
  </si>
  <si>
    <t>Bežné výdavky</t>
  </si>
  <si>
    <t>ANUITA</t>
  </si>
  <si>
    <t>ROK</t>
  </si>
  <si>
    <t>Úrok</t>
  </si>
  <si>
    <t>istina</t>
  </si>
  <si>
    <t>Úver na 12 rokov 15 mil. Sk  - cesty,chodníky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</si>
  <si>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</si>
  <si>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</si>
  <si>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</si>
  <si>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</si>
  <si>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</si>
  <si>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</si>
  <si>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</si>
  <si>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</si>
  <si>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</si>
  <si>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</si>
  <si>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</si>
  <si>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</si>
  <si>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</si>
  <si>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</si>
  <si>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</si>
  <si>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</si>
  <si>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</si>
  <si>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</si>
  <si>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</si>
  <si>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</si>
  <si>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</si>
  <si>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</si>
  <si>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</si>
  <si>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</si>
  <si>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</si>
  <si>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</si>
  <si>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</si>
  <si>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Všeobecné služby</t>
  </si>
  <si>
    <t>Poplatky a odvody</t>
  </si>
  <si>
    <t>Stravovanie</t>
  </si>
  <si>
    <t>Poistné</t>
  </si>
  <si>
    <t>Odmeny a príspevky</t>
  </si>
  <si>
    <t>Banke a pobočke zahraničnej banky</t>
  </si>
  <si>
    <t>Za psa</t>
  </si>
  <si>
    <t>Za komunálne odpady a drobné stavebné odpady</t>
  </si>
  <si>
    <t>Administratívne poplatky</t>
  </si>
  <si>
    <t>Zostatok prostriedkov z predchádzajúcich rokov</t>
  </si>
  <si>
    <t>Príjmové finančné operácie</t>
  </si>
  <si>
    <t>Kapitálové príjmy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</si>
  <si>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</si>
  <si>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</si>
  <si>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</si>
  <si>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</si>
  <si>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Rozpočtové výdavky spolu</t>
  </si>
  <si>
    <t>05.1.0 Nakladanie s odpadmi</t>
  </si>
  <si>
    <t>08.4.0 Náboženské a iné spoločenské služby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</si>
  <si>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</si>
  <si>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</si>
  <si>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</si>
  <si>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</si>
  <si>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</si>
  <si>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09.1.1.1  Predškolská výchova s bežnou starostlivosťou</t>
  </si>
  <si>
    <t>111 003</t>
  </si>
  <si>
    <t>133 001</t>
  </si>
  <si>
    <t>133 013</t>
  </si>
  <si>
    <t>651 002  10</t>
  </si>
  <si>
    <t>651 002  20</t>
  </si>
  <si>
    <t>651 002  30</t>
  </si>
  <si>
    <t>632 001 10</t>
  </si>
  <si>
    <t>Daň z nehnuteľností -stavby</t>
  </si>
  <si>
    <t>Daň z nehnuteľností - pozemky</t>
  </si>
  <si>
    <t xml:space="preserve">Za dobývací   priestor  </t>
  </si>
  <si>
    <t>Z prenajatých  pozemkov</t>
  </si>
  <si>
    <t>Z prenajatých  budov , priestorov ,objektov</t>
  </si>
  <si>
    <t xml:space="preserve">Udrzba výpočtovej techniky  </t>
  </si>
  <si>
    <t>Udržba budov</t>
  </si>
  <si>
    <t xml:space="preserve">Udržba </t>
  </si>
  <si>
    <t>Transfery  právnickej osobe</t>
  </si>
  <si>
    <t>Služby - odvoz odpadu</t>
  </si>
  <si>
    <t>06.2.0 Rozvoj  obcí</t>
  </si>
  <si>
    <t>Mzdy</t>
  </si>
  <si>
    <t xml:space="preserve">Transfery na  členské príspevky </t>
  </si>
  <si>
    <t xml:space="preserve">Energia </t>
  </si>
  <si>
    <t>01.8.0  Bežné transfery</t>
  </si>
  <si>
    <t>01.1.2  Finančná  a  rozpočtová  oblasť</t>
  </si>
  <si>
    <t>Energia</t>
  </si>
  <si>
    <t>Poistné a príspevok do poistovní</t>
  </si>
  <si>
    <t>Palivo ako energia, kosačka</t>
  </si>
  <si>
    <t>Školenia, kurzy, semináre, porady, konferen.</t>
  </si>
  <si>
    <t>v EUR</t>
  </si>
  <si>
    <t>223001  1</t>
  </si>
  <si>
    <t>Príjmové finančné operácie spolu:</t>
  </si>
  <si>
    <t xml:space="preserve">Transfery v rámci verejnej správy - zo štátn. rozpočtu </t>
  </si>
  <si>
    <t xml:space="preserve">01.7.0  Transakcie verejného dlhu </t>
  </si>
  <si>
    <t>Splácanie úrokov</t>
  </si>
  <si>
    <t>03.2.0    Ochrana pred požiarmi</t>
  </si>
  <si>
    <t xml:space="preserve">Prev.stroje,prístroje,náradie </t>
  </si>
  <si>
    <t>Údržba strojov, zariadení</t>
  </si>
  <si>
    <t xml:space="preserve">Výdavkové finančné operácie </t>
  </si>
  <si>
    <t>Splácanie tuzemskej istiny</t>
  </si>
  <si>
    <t xml:space="preserve">Výdavkové finančné operácie spolu </t>
  </si>
  <si>
    <t>Hospodárenie celkom - prebytok</t>
  </si>
  <si>
    <t xml:space="preserve">Špeciálne služby </t>
  </si>
  <si>
    <t xml:space="preserve">Materiálové potreby </t>
  </si>
  <si>
    <t xml:space="preserve">Pracovné ochranné  prostriedky </t>
  </si>
  <si>
    <t xml:space="preserve">Reprezentačné výdavky </t>
  </si>
  <si>
    <t>Servis, údržba, opravy a výdavky ...</t>
  </si>
  <si>
    <t>Poštovné služby a telekom.služby</t>
  </si>
  <si>
    <t>Poplatky a platby z nepriemys.predaja služieb</t>
  </si>
  <si>
    <t>Nedaň.príjmy - administ.poplatky a iné poplatky a platby</t>
  </si>
  <si>
    <t>Nedaň.príjmy - príjmy z podnikania a z vlastníctva majetku</t>
  </si>
  <si>
    <t>Výnos dane z príjmov poukázany územ.samospráve</t>
  </si>
  <si>
    <t xml:space="preserve">Transfery na členské príspevky  </t>
  </si>
  <si>
    <t xml:space="preserve">Knihy,noviny,zákony </t>
  </si>
  <si>
    <t xml:space="preserve">Materiálové  potreby </t>
  </si>
  <si>
    <t xml:space="preserve">Odmeny a príspevky </t>
  </si>
  <si>
    <t xml:space="preserve">01.6.0     Voľby </t>
  </si>
  <si>
    <t xml:space="preserve">Úroky z vkladov  </t>
  </si>
  <si>
    <t xml:space="preserve">Príjmy z odvodov z hazardných  a iných hier </t>
  </si>
  <si>
    <t xml:space="preserve">Poštové a telekomunikačné služby </t>
  </si>
  <si>
    <t>Provízia</t>
  </si>
  <si>
    <t xml:space="preserve">Pokuty a penále </t>
  </si>
  <si>
    <t xml:space="preserve">Energie </t>
  </si>
  <si>
    <t>Palivá - PHM</t>
  </si>
  <si>
    <t>Odmeny pracovníkom mimoprac.pomeru</t>
  </si>
  <si>
    <t xml:space="preserve">Stravovanie </t>
  </si>
  <si>
    <t xml:space="preserve">Úrazové poistenie </t>
  </si>
  <si>
    <t>Odmeny pracovníkom mimopracov.pomeru</t>
  </si>
  <si>
    <t>Štúdie,expertízy,posudky</t>
  </si>
  <si>
    <t xml:space="preserve">Komunikačná infraštruktúra </t>
  </si>
  <si>
    <t>133006</t>
  </si>
  <si>
    <t xml:space="preserve">Daň za ubytovanie  </t>
  </si>
  <si>
    <t xml:space="preserve">Propagácia a reklama </t>
  </si>
  <si>
    <t>Údržba strojov,zariadení,techniky a náradia</t>
  </si>
  <si>
    <t xml:space="preserve">Palivo ako zdroj energie </t>
  </si>
  <si>
    <t xml:space="preserve">Kapitálové výdavky </t>
  </si>
  <si>
    <t xml:space="preserve">Súťaže, kultúrne podujatia </t>
  </si>
  <si>
    <t xml:space="preserve">Údržba softveru </t>
  </si>
  <si>
    <t xml:space="preserve">Mzdy,  platy </t>
  </si>
  <si>
    <t xml:space="preserve">Poistné a príspevok do poisťovní </t>
  </si>
  <si>
    <t xml:space="preserve">Transfery  na prenes.výkon štátn.správy </t>
  </si>
  <si>
    <t>Špeciálne služby</t>
  </si>
  <si>
    <t xml:space="preserve"> </t>
  </si>
  <si>
    <t>Transfery združeniam</t>
  </si>
  <si>
    <t>Manipulačný poplatok</t>
  </si>
  <si>
    <t>08.2.0 Ostatné kultúrne služby vrátane kultúrnych domov</t>
  </si>
  <si>
    <t>04.5.1</t>
  </si>
  <si>
    <t>Cestovné náhrady tuzemské</t>
  </si>
  <si>
    <t>Cestovné náhrady zahraničné</t>
  </si>
  <si>
    <t>Odvody</t>
  </si>
  <si>
    <t>Telekomunikačné služby</t>
  </si>
  <si>
    <t>Nájomné</t>
  </si>
  <si>
    <t>10.9.0. Komunitné centrum</t>
  </si>
  <si>
    <t>Prevádzkové  stroje, prístroje, zariadenia</t>
  </si>
  <si>
    <t>Autobusová čakáreň časť Vidová (1/3 obec)</t>
  </si>
  <si>
    <r>
      <t xml:space="preserve">        </t>
    </r>
    <r>
      <rPr>
        <b/>
        <sz val="9"/>
        <rFont val="Arial"/>
        <family val="2"/>
      </rPr>
      <t xml:space="preserve"> ROZPOČET  OBCE   SLAVEC   NA ROKY 2017-2019</t>
    </r>
  </si>
  <si>
    <t>Rozpoč. 2017</t>
  </si>
  <si>
    <t xml:space="preserve">         ROZPOČET   OBCE  SLAVEC  NA ROKY   2017-2019</t>
  </si>
  <si>
    <t>Prijaté úvery,pôžičky,návr.fin.výpomoci</t>
  </si>
  <si>
    <t xml:space="preserve">Cestovné výdavky </t>
  </si>
  <si>
    <t>Zníženie energetickej náročnosti verej.budov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</si>
</sst>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"/>
    <numFmt numFmtId="18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 style="double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/>
      <right/>
      <top style="thin">
        <color indexed="8"/>
      </top>
      <bottom style="thin"/>
    </border>
    <border>
      <left/>
      <right style="double"/>
      <top style="thin">
        <color indexed="8"/>
      </top>
      <bottom style="thin"/>
    </border>
    <border>
      <left style="double"/>
      <right/>
      <top style="thin"/>
      <bottom style="thin">
        <color indexed="8"/>
      </bottom>
    </border>
    <border>
      <left/>
      <right style="double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double"/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/>
      <top style="double"/>
      <bottom style="double"/>
    </border>
    <border>
      <left style="double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hair"/>
      <top style="hair"/>
      <bottom/>
    </border>
    <border>
      <left style="hair"/>
      <right style="double"/>
      <top style="hair"/>
      <bottom/>
    </border>
    <border>
      <left/>
      <right/>
      <top style="thin">
        <color indexed="8"/>
      </top>
      <bottom style="thin"/>
    </border>
    <border>
      <left/>
      <right/>
      <top/>
      <bottom style="thin"/>
    </border>
    <border>
      <left/>
      <right style="thick"/>
      <top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/>
      <bottom/>
    </border>
    <border>
      <left/>
      <right/>
      <top style="thin"/>
      <bottom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/>
      <bottom/>
    </border>
    <border>
      <left style="double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ck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wrapText="1"/>
    </xf>
    <xf numFmtId="14" fontId="6" fillId="0" borderId="16" xfId="0" applyNumberFormat="1" applyFont="1" applyFill="1" applyBorder="1" applyAlignment="1">
      <alignment/>
    </xf>
    <xf numFmtId="14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75" fontId="5" fillId="0" borderId="0" xfId="33" applyNumberFormat="1" applyFont="1" applyFill="1" applyAlignment="1">
      <alignment/>
    </xf>
    <xf numFmtId="4" fontId="5" fillId="0" borderId="0" xfId="33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5" fillId="0" borderId="22" xfId="33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2" fillId="34" borderId="27" xfId="0" applyFont="1" applyFill="1" applyBorder="1" applyAlignment="1">
      <alignment horizontal="left"/>
    </xf>
    <xf numFmtId="0" fontId="0" fillId="34" borderId="28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left"/>
    </xf>
    <xf numFmtId="0" fontId="2" fillId="34" borderId="28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3" fontId="0" fillId="0" borderId="25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3" fontId="0" fillId="0" borderId="34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2" fillId="35" borderId="36" xfId="0" applyFont="1" applyFill="1" applyBorder="1" applyAlignment="1">
      <alignment horizontal="left"/>
    </xf>
    <xf numFmtId="0" fontId="2" fillId="35" borderId="37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0" fontId="2" fillId="0" borderId="38" xfId="0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wrapText="1"/>
    </xf>
    <xf numFmtId="3" fontId="0" fillId="0" borderId="39" xfId="0" applyNumberFormat="1" applyFont="1" applyFill="1" applyBorder="1" applyAlignment="1">
      <alignment horizontal="left"/>
    </xf>
    <xf numFmtId="3" fontId="2" fillId="36" borderId="11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0" fillId="33" borderId="41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left"/>
    </xf>
    <xf numFmtId="0" fontId="0" fillId="35" borderId="28" xfId="0" applyFont="1" applyFill="1" applyBorder="1" applyAlignment="1">
      <alignment/>
    </xf>
    <xf numFmtId="0" fontId="2" fillId="37" borderId="16" xfId="0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2" fillId="33" borderId="42" xfId="0" applyFont="1" applyFill="1" applyBorder="1" applyAlignment="1">
      <alignment horizontal="left"/>
    </xf>
    <xf numFmtId="0" fontId="0" fillId="33" borderId="43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36" borderId="0" xfId="0" applyFont="1" applyFill="1" applyBorder="1" applyAlignment="1">
      <alignment horizontal="left" vertical="center"/>
    </xf>
    <xf numFmtId="0" fontId="5" fillId="36" borderId="44" xfId="0" applyFont="1" applyFill="1" applyBorder="1" applyAlignment="1">
      <alignment/>
    </xf>
    <xf numFmtId="0" fontId="4" fillId="33" borderId="44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45" xfId="0" applyFont="1" applyFill="1" applyBorder="1" applyAlignment="1">
      <alignment/>
    </xf>
    <xf numFmtId="4" fontId="5" fillId="0" borderId="46" xfId="0" applyNumberFormat="1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7" fillId="36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/>
    </xf>
    <xf numFmtId="0" fontId="6" fillId="37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44" xfId="0" applyFont="1" applyFill="1" applyBorder="1" applyAlignment="1">
      <alignment horizontal="left"/>
    </xf>
    <xf numFmtId="0" fontId="4" fillId="0" borderId="18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49" fontId="0" fillId="0" borderId="27" xfId="0" applyNumberFormat="1" applyFill="1" applyBorder="1" applyAlignment="1">
      <alignment horizontal="left"/>
    </xf>
    <xf numFmtId="0" fontId="0" fillId="0" borderId="41" xfId="0" applyBorder="1" applyAlignment="1">
      <alignment/>
    </xf>
    <xf numFmtId="0" fontId="2" fillId="0" borderId="47" xfId="0" applyFont="1" applyFill="1" applyBorder="1" applyAlignment="1">
      <alignment horizontal="left"/>
    </xf>
    <xf numFmtId="0" fontId="0" fillId="0" borderId="48" xfId="0" applyFill="1" applyBorder="1" applyAlignment="1">
      <alignment/>
    </xf>
    <xf numFmtId="0" fontId="7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 horizontal="left"/>
    </xf>
    <xf numFmtId="0" fontId="5" fillId="38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3" fillId="34" borderId="2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3" fontId="2" fillId="35" borderId="36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3" fontId="3" fillId="34" borderId="44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3" fillId="34" borderId="44" xfId="0" applyNumberFormat="1" applyFont="1" applyFill="1" applyBorder="1" applyAlignment="1">
      <alignment horizontal="right"/>
    </xf>
    <xf numFmtId="3" fontId="3" fillId="34" borderId="44" xfId="0" applyNumberFormat="1" applyFont="1" applyFill="1" applyBorder="1" applyAlignment="1">
      <alignment/>
    </xf>
    <xf numFmtId="3" fontId="2" fillId="35" borderId="54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36" borderId="16" xfId="0" applyNumberFormat="1" applyFont="1" applyFill="1" applyBorder="1" applyAlignment="1">
      <alignment/>
    </xf>
    <xf numFmtId="3" fontId="2" fillId="35" borderId="42" xfId="0" applyNumberFormat="1" applyFont="1" applyFill="1" applyBorder="1" applyAlignment="1">
      <alignment/>
    </xf>
    <xf numFmtId="3" fontId="0" fillId="36" borderId="44" xfId="0" applyNumberFormat="1" applyFont="1" applyFill="1" applyBorder="1" applyAlignment="1">
      <alignment/>
    </xf>
    <xf numFmtId="3" fontId="2" fillId="35" borderId="27" xfId="0" applyNumberFormat="1" applyFont="1" applyFill="1" applyBorder="1" applyAlignment="1">
      <alignment/>
    </xf>
    <xf numFmtId="3" fontId="2" fillId="37" borderId="16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2" fillId="37" borderId="44" xfId="0" applyNumberFormat="1" applyFont="1" applyFill="1" applyBorder="1" applyAlignment="1">
      <alignment/>
    </xf>
    <xf numFmtId="3" fontId="2" fillId="33" borderId="55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6" xfId="0" applyFill="1" applyBorder="1" applyAlignment="1">
      <alignment/>
    </xf>
    <xf numFmtId="3" fontId="2" fillId="35" borderId="5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3" fontId="4" fillId="36" borderId="48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5" fillId="36" borderId="17" xfId="0" applyNumberFormat="1" applyFont="1" applyFill="1" applyBorder="1" applyAlignment="1">
      <alignment/>
    </xf>
    <xf numFmtId="3" fontId="5" fillId="36" borderId="52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37" borderId="44" xfId="0" applyFont="1" applyFill="1" applyBorder="1" applyAlignment="1">
      <alignment/>
    </xf>
    <xf numFmtId="14" fontId="6" fillId="0" borderId="16" xfId="0" applyNumberFormat="1" applyFont="1" applyFill="1" applyBorder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/>
    </xf>
    <xf numFmtId="0" fontId="5" fillId="39" borderId="0" xfId="0" applyFont="1" applyFill="1" applyAlignment="1">
      <alignment/>
    </xf>
    <xf numFmtId="14" fontId="6" fillId="40" borderId="16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 horizontal="left"/>
    </xf>
    <xf numFmtId="0" fontId="4" fillId="40" borderId="17" xfId="0" applyFont="1" applyFill="1" applyBorder="1" applyAlignment="1">
      <alignment wrapText="1"/>
    </xf>
    <xf numFmtId="3" fontId="4" fillId="40" borderId="16" xfId="0" applyNumberFormat="1" applyFont="1" applyFill="1" applyBorder="1" applyAlignment="1">
      <alignment/>
    </xf>
    <xf numFmtId="0" fontId="4" fillId="40" borderId="44" xfId="0" applyFont="1" applyFill="1" applyBorder="1" applyAlignment="1">
      <alignment/>
    </xf>
    <xf numFmtId="0" fontId="6" fillId="40" borderId="16" xfId="0" applyFont="1" applyFill="1" applyBorder="1" applyAlignment="1">
      <alignment/>
    </xf>
    <xf numFmtId="0" fontId="6" fillId="40" borderId="17" xfId="0" applyFont="1" applyFill="1" applyBorder="1" applyAlignment="1">
      <alignment horizontal="left"/>
    </xf>
    <xf numFmtId="0" fontId="5" fillId="40" borderId="17" xfId="0" applyFont="1" applyFill="1" applyBorder="1" applyAlignment="1">
      <alignment wrapText="1"/>
    </xf>
    <xf numFmtId="3" fontId="6" fillId="40" borderId="16" xfId="0" applyNumberFormat="1" applyFont="1" applyFill="1" applyBorder="1" applyAlignment="1">
      <alignment/>
    </xf>
    <xf numFmtId="14" fontId="6" fillId="40" borderId="16" xfId="0" applyNumberFormat="1" applyFont="1" applyFill="1" applyBorder="1" applyAlignment="1">
      <alignment/>
    </xf>
    <xf numFmtId="0" fontId="6" fillId="40" borderId="17" xfId="0" applyFont="1" applyFill="1" applyBorder="1" applyAlignment="1">
      <alignment wrapText="1"/>
    </xf>
    <xf numFmtId="0" fontId="6" fillId="40" borderId="16" xfId="0" applyFont="1" applyFill="1" applyBorder="1" applyAlignment="1">
      <alignment/>
    </xf>
    <xf numFmtId="3" fontId="6" fillId="40" borderId="17" xfId="0" applyNumberFormat="1" applyFont="1" applyFill="1" applyBorder="1" applyAlignment="1">
      <alignment horizontal="left"/>
    </xf>
    <xf numFmtId="0" fontId="6" fillId="40" borderId="17" xfId="0" applyFont="1" applyFill="1" applyBorder="1" applyAlignment="1">
      <alignment wrapText="1"/>
    </xf>
    <xf numFmtId="0" fontId="5" fillId="40" borderId="17" xfId="0" applyFont="1" applyFill="1" applyBorder="1" applyAlignment="1">
      <alignment/>
    </xf>
    <xf numFmtId="0" fontId="5" fillId="40" borderId="60" xfId="0" applyFont="1" applyFill="1" applyBorder="1" applyAlignment="1">
      <alignment horizontal="left"/>
    </xf>
    <xf numFmtId="0" fontId="5" fillId="40" borderId="61" xfId="0" applyFont="1" applyFill="1" applyBorder="1" applyAlignment="1">
      <alignment wrapText="1"/>
    </xf>
    <xf numFmtId="0" fontId="4" fillId="40" borderId="17" xfId="0" applyFont="1" applyFill="1" applyBorder="1" applyAlignment="1">
      <alignment horizontal="left"/>
    </xf>
    <xf numFmtId="0" fontId="4" fillId="40" borderId="61" xfId="0" applyFont="1" applyFill="1" applyBorder="1" applyAlignment="1">
      <alignment wrapText="1"/>
    </xf>
    <xf numFmtId="0" fontId="6" fillId="40" borderId="44" xfId="0" applyFont="1" applyFill="1" applyBorder="1" applyAlignment="1">
      <alignment horizontal="left" vertical="center"/>
    </xf>
    <xf numFmtId="3" fontId="6" fillId="40" borderId="17" xfId="0" applyNumberFormat="1" applyFont="1" applyFill="1" applyBorder="1" applyAlignment="1">
      <alignment/>
    </xf>
    <xf numFmtId="0" fontId="7" fillId="41" borderId="44" xfId="0" applyFont="1" applyFill="1" applyBorder="1" applyAlignment="1">
      <alignment horizontal="left" vertical="center"/>
    </xf>
    <xf numFmtId="3" fontId="6" fillId="41" borderId="17" xfId="0" applyNumberFormat="1" applyFont="1" applyFill="1" applyBorder="1" applyAlignment="1">
      <alignment/>
    </xf>
    <xf numFmtId="0" fontId="4" fillId="41" borderId="44" xfId="0" applyFont="1" applyFill="1" applyBorder="1" applyAlignment="1">
      <alignment/>
    </xf>
    <xf numFmtId="0" fontId="4" fillId="41" borderId="17" xfId="0" applyFont="1" applyFill="1" applyBorder="1" applyAlignment="1">
      <alignment horizontal="left" vertical="center"/>
    </xf>
    <xf numFmtId="0" fontId="5" fillId="41" borderId="44" xfId="0" applyFont="1" applyFill="1" applyBorder="1" applyAlignment="1">
      <alignment horizontal="left" vertical="center"/>
    </xf>
    <xf numFmtId="3" fontId="4" fillId="41" borderId="17" xfId="0" applyNumberFormat="1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2" fillId="33" borderId="4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4" fillId="33" borderId="63" xfId="0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left"/>
    </xf>
    <xf numFmtId="0" fontId="5" fillId="0" borderId="52" xfId="0" applyFont="1" applyFill="1" applyBorder="1" applyAlignment="1">
      <alignment/>
    </xf>
    <xf numFmtId="0" fontId="4" fillId="33" borderId="55" xfId="0" applyFont="1" applyFill="1" applyBorder="1" applyAlignment="1">
      <alignment/>
    </xf>
    <xf numFmtId="0" fontId="6" fillId="42" borderId="17" xfId="0" applyFont="1" applyFill="1" applyBorder="1" applyAlignment="1">
      <alignment horizontal="left"/>
    </xf>
    <xf numFmtId="2" fontId="4" fillId="42" borderId="44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4" fillId="40" borderId="44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1" fontId="5" fillId="0" borderId="65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49" fontId="5" fillId="0" borderId="57" xfId="0" applyNumberFormat="1" applyFont="1" applyFill="1" applyBorder="1" applyAlignment="1">
      <alignment/>
    </xf>
    <xf numFmtId="0" fontId="6" fillId="40" borderId="5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41" borderId="66" xfId="0" applyFont="1" applyFill="1" applyBorder="1" applyAlignment="1">
      <alignment/>
    </xf>
    <xf numFmtId="0" fontId="4" fillId="36" borderId="66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6" fillId="40" borderId="44" xfId="0" applyFont="1" applyFill="1" applyBorder="1" applyAlignment="1">
      <alignment/>
    </xf>
    <xf numFmtId="0" fontId="6" fillId="36" borderId="57" xfId="0" applyFont="1" applyFill="1" applyBorder="1" applyAlignment="1">
      <alignment/>
    </xf>
    <xf numFmtId="0" fontId="6" fillId="36" borderId="66" xfId="0" applyFont="1" applyFill="1" applyBorder="1" applyAlignment="1">
      <alignment/>
    </xf>
    <xf numFmtId="0" fontId="6" fillId="36" borderId="67" xfId="0" applyFont="1" applyFill="1" applyBorder="1" applyAlignment="1">
      <alignment/>
    </xf>
    <xf numFmtId="0" fontId="6" fillId="41" borderId="44" xfId="0" applyFont="1" applyFill="1" applyBorder="1" applyAlignment="1">
      <alignment/>
    </xf>
    <xf numFmtId="0" fontId="6" fillId="37" borderId="68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41" borderId="69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4" fillId="42" borderId="17" xfId="0" applyNumberFormat="1" applyFont="1" applyFill="1" applyBorder="1" applyAlignment="1">
      <alignment/>
    </xf>
    <xf numFmtId="3" fontId="4" fillId="41" borderId="17" xfId="0" applyNumberFormat="1" applyFont="1" applyFill="1" applyBorder="1" applyAlignment="1">
      <alignment/>
    </xf>
    <xf numFmtId="3" fontId="6" fillId="37" borderId="17" xfId="0" applyNumberFormat="1" applyFont="1" applyFill="1" applyBorder="1" applyAlignment="1">
      <alignment/>
    </xf>
    <xf numFmtId="3" fontId="6" fillId="33" borderId="43" xfId="0" applyNumberFormat="1" applyFont="1" applyFill="1" applyBorder="1" applyAlignment="1">
      <alignment/>
    </xf>
    <xf numFmtId="0" fontId="6" fillId="40" borderId="18" xfId="0" applyFont="1" applyFill="1" applyBorder="1" applyAlignment="1">
      <alignment wrapText="1"/>
    </xf>
    <xf numFmtId="0" fontId="6" fillId="42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4" fillId="41" borderId="18" xfId="0" applyFont="1" applyFill="1" applyBorder="1" applyAlignment="1">
      <alignment vertical="center" wrapText="1"/>
    </xf>
    <xf numFmtId="0" fontId="4" fillId="36" borderId="70" xfId="0" applyFont="1" applyFill="1" applyBorder="1" applyAlignment="1">
      <alignment vertical="center" wrapText="1"/>
    </xf>
    <xf numFmtId="0" fontId="4" fillId="33" borderId="44" xfId="0" applyFont="1" applyFill="1" applyBorder="1" applyAlignment="1">
      <alignment vertical="center" wrapText="1"/>
    </xf>
    <xf numFmtId="0" fontId="6" fillId="40" borderId="44" xfId="0" applyFont="1" applyFill="1" applyBorder="1" applyAlignment="1">
      <alignment vertical="center" wrapText="1"/>
    </xf>
    <xf numFmtId="0" fontId="5" fillId="36" borderId="18" xfId="0" applyFont="1" applyFill="1" applyBorder="1" applyAlignment="1">
      <alignment vertical="center" wrapText="1"/>
    </xf>
    <xf numFmtId="0" fontId="5" fillId="36" borderId="70" xfId="0" applyFont="1" applyFill="1" applyBorder="1" applyAlignment="1">
      <alignment vertical="center" wrapText="1"/>
    </xf>
    <xf numFmtId="0" fontId="5" fillId="41" borderId="44" xfId="0" applyFont="1" applyFill="1" applyBorder="1" applyAlignment="1">
      <alignment vertical="center" wrapText="1"/>
    </xf>
    <xf numFmtId="0" fontId="6" fillId="37" borderId="18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5" fillId="33" borderId="18" xfId="0" applyFont="1" applyFill="1" applyBorder="1" applyAlignment="1">
      <alignment wrapText="1"/>
    </xf>
    <xf numFmtId="0" fontId="5" fillId="0" borderId="71" xfId="0" applyFont="1" applyFill="1" applyBorder="1" applyAlignment="1">
      <alignment/>
    </xf>
    <xf numFmtId="0" fontId="5" fillId="0" borderId="52" xfId="0" applyFont="1" applyFill="1" applyBorder="1" applyAlignment="1">
      <alignment wrapText="1"/>
    </xf>
    <xf numFmtId="0" fontId="6" fillId="0" borderId="71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48" xfId="0" applyFont="1" applyFill="1" applyBorder="1" applyAlignment="1">
      <alignment horizontal="left"/>
    </xf>
    <xf numFmtId="0" fontId="5" fillId="0" borderId="73" xfId="0" applyFont="1" applyFill="1" applyBorder="1" applyAlignment="1">
      <alignment wrapText="1"/>
    </xf>
    <xf numFmtId="0" fontId="5" fillId="0" borderId="48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5" fillId="0" borderId="74" xfId="0" applyFont="1" applyFill="1" applyBorder="1" applyAlignment="1">
      <alignment wrapText="1"/>
    </xf>
    <xf numFmtId="0" fontId="5" fillId="0" borderId="0" xfId="0" applyNumberFormat="1" applyFont="1" applyFill="1" applyAlignment="1">
      <alignment/>
    </xf>
    <xf numFmtId="3" fontId="7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70" xfId="0" applyFont="1" applyFill="1" applyBorder="1" applyAlignment="1">
      <alignment wrapText="1"/>
    </xf>
    <xf numFmtId="0" fontId="4" fillId="41" borderId="57" xfId="0" applyFont="1" applyFill="1" applyBorder="1" applyAlignment="1">
      <alignment/>
    </xf>
    <xf numFmtId="0" fontId="5" fillId="41" borderId="17" xfId="0" applyFont="1" applyFill="1" applyBorder="1" applyAlignment="1">
      <alignment horizontal="left"/>
    </xf>
    <xf numFmtId="0" fontId="4" fillId="41" borderId="18" xfId="0" applyFont="1" applyFill="1" applyBorder="1" applyAlignment="1">
      <alignment wrapText="1"/>
    </xf>
    <xf numFmtId="0" fontId="5" fillId="0" borderId="67" xfId="0" applyFont="1" applyFill="1" applyBorder="1" applyAlignment="1">
      <alignment/>
    </xf>
    <xf numFmtId="0" fontId="5" fillId="0" borderId="70" xfId="0" applyFont="1" applyFill="1" applyBorder="1" applyAlignment="1">
      <alignment wrapText="1"/>
    </xf>
    <xf numFmtId="14" fontId="5" fillId="0" borderId="57" xfId="0" applyNumberFormat="1" applyFont="1" applyFill="1" applyBorder="1" applyAlignment="1">
      <alignment/>
    </xf>
    <xf numFmtId="2" fontId="4" fillId="43" borderId="66" xfId="0" applyNumberFormat="1" applyFont="1" applyFill="1" applyBorder="1" applyAlignment="1">
      <alignment/>
    </xf>
    <xf numFmtId="0" fontId="4" fillId="43" borderId="0" xfId="0" applyNumberFormat="1" applyFont="1" applyFill="1" applyBorder="1" applyAlignment="1">
      <alignment horizontal="left"/>
    </xf>
    <xf numFmtId="0" fontId="4" fillId="43" borderId="74" xfId="0" applyNumberFormat="1" applyFont="1" applyFill="1" applyBorder="1" applyAlignment="1">
      <alignment wrapText="1"/>
    </xf>
    <xf numFmtId="3" fontId="42" fillId="43" borderId="52" xfId="33" applyNumberFormat="1" applyFont="1" applyFill="1" applyBorder="1" applyAlignment="1">
      <alignment/>
    </xf>
    <xf numFmtId="1" fontId="5" fillId="0" borderId="52" xfId="0" applyNumberFormat="1" applyFont="1" applyFill="1" applyBorder="1" applyAlignment="1">
      <alignment/>
    </xf>
    <xf numFmtId="0" fontId="4" fillId="42" borderId="44" xfId="0" applyFont="1" applyFill="1" applyBorder="1" applyAlignment="1">
      <alignment/>
    </xf>
    <xf numFmtId="0" fontId="5" fillId="40" borderId="44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zoomScalePageLayoutView="0" workbookViewId="0" topLeftCell="A42">
      <selection activeCell="F51" sqref="F51"/>
    </sheetView>
  </sheetViews>
  <sheetFormatPr defaultColWidth="9.140625" defaultRowHeight="12.75"/>
  <cols>
    <col min="1" max="1" width="9.57421875" style="0" customWidth="1"/>
    <col min="2" max="2" width="45.421875" style="0" customWidth="1"/>
    <col min="3" max="3" width="8.00390625" style="0" customWidth="1"/>
    <col min="4" max="4" width="9.28125" style="0" customWidth="1"/>
    <col min="5" max="5" width="8.00390625" style="0" customWidth="1"/>
  </cols>
  <sheetData>
    <row r="1" spans="1:5" ht="19.5" customHeight="1">
      <c r="A1" s="295" t="s">
        <v>190</v>
      </c>
      <c r="B1" s="295"/>
      <c r="C1" s="295"/>
      <c r="D1" s="122"/>
      <c r="E1" s="122"/>
    </row>
    <row r="2" spans="1:6" ht="12.75">
      <c r="A2" s="93"/>
      <c r="B2" s="3"/>
      <c r="C2" s="3"/>
      <c r="D2" s="3"/>
      <c r="E2" s="3"/>
      <c r="F2" s="94"/>
    </row>
    <row r="3" spans="1:6" ht="13.5" thickBot="1">
      <c r="A3" s="41"/>
      <c r="B3" s="3"/>
      <c r="C3" s="1"/>
      <c r="D3" s="3"/>
      <c r="E3" s="3"/>
      <c r="F3" s="94"/>
    </row>
    <row r="4" spans="1:7" ht="13.5" thickTop="1">
      <c r="A4" s="43" t="s">
        <v>17</v>
      </c>
      <c r="B4" s="44"/>
      <c r="C4" s="123">
        <v>2017</v>
      </c>
      <c r="D4" s="124">
        <v>2018</v>
      </c>
      <c r="E4" s="214">
        <v>2019</v>
      </c>
      <c r="F4" s="94"/>
      <c r="G4" s="94"/>
    </row>
    <row r="5" spans="1:6" ht="12.75">
      <c r="A5" s="45"/>
      <c r="B5" s="46"/>
      <c r="C5" s="125" t="s">
        <v>122</v>
      </c>
      <c r="D5" s="141"/>
      <c r="E5" s="141"/>
      <c r="F5" s="94"/>
    </row>
    <row r="6" spans="1:5" ht="12.75">
      <c r="A6" s="47" t="s">
        <v>84</v>
      </c>
      <c r="B6" s="48"/>
      <c r="C6" s="126">
        <f>C7+C8+C13</f>
        <v>115291</v>
      </c>
      <c r="D6" s="142">
        <v>115291</v>
      </c>
      <c r="E6" s="142">
        <v>115291</v>
      </c>
    </row>
    <row r="7" spans="1:5" ht="12.75">
      <c r="A7" s="49" t="s">
        <v>95</v>
      </c>
      <c r="B7" s="50" t="s">
        <v>144</v>
      </c>
      <c r="C7" s="127">
        <v>83791</v>
      </c>
      <c r="D7" s="127">
        <v>83791</v>
      </c>
      <c r="E7" s="127">
        <v>83791</v>
      </c>
    </row>
    <row r="8" spans="1:5" ht="12" customHeight="1">
      <c r="A8" s="51">
        <v>121001</v>
      </c>
      <c r="B8" s="50" t="s">
        <v>103</v>
      </c>
      <c r="C8" s="127">
        <v>15300</v>
      </c>
      <c r="D8" s="127">
        <v>15300</v>
      </c>
      <c r="E8" s="127">
        <v>15300</v>
      </c>
    </row>
    <row r="9" spans="1:5" ht="0.75" customHeight="1" hidden="1">
      <c r="A9" s="51"/>
      <c r="B9" s="50"/>
      <c r="C9" s="127"/>
      <c r="D9" s="143"/>
      <c r="E9" s="143"/>
    </row>
    <row r="10" spans="1:5" ht="12.75" hidden="1">
      <c r="A10" s="51"/>
      <c r="B10" s="50"/>
      <c r="C10" s="128"/>
      <c r="D10" s="143"/>
      <c r="E10" s="143"/>
    </row>
    <row r="11" spans="1:5" ht="12.75" hidden="1">
      <c r="A11" s="51"/>
      <c r="B11" s="50"/>
      <c r="C11" s="128"/>
      <c r="D11" s="143"/>
      <c r="E11" s="143"/>
    </row>
    <row r="12" spans="1:5" ht="12.75" hidden="1">
      <c r="A12" s="51"/>
      <c r="B12" s="50"/>
      <c r="C12" s="128"/>
      <c r="D12" s="143"/>
      <c r="E12" s="143"/>
    </row>
    <row r="13" spans="1:5" ht="12.75">
      <c r="A13" s="2">
        <v>121002</v>
      </c>
      <c r="B13" s="3" t="s">
        <v>102</v>
      </c>
      <c r="C13" s="129">
        <v>16200</v>
      </c>
      <c r="D13" s="129">
        <v>16200</v>
      </c>
      <c r="E13" s="129">
        <v>16200</v>
      </c>
    </row>
    <row r="14" spans="1:5" ht="12.75">
      <c r="A14" s="49"/>
      <c r="B14" s="50"/>
      <c r="C14" s="130"/>
      <c r="D14" s="144"/>
      <c r="E14" s="144"/>
    </row>
    <row r="15" spans="1:5" ht="12.75">
      <c r="A15" s="47" t="s">
        <v>85</v>
      </c>
      <c r="B15" s="52"/>
      <c r="C15" s="131">
        <f>C16+C17+C18+C19</f>
        <v>9370</v>
      </c>
      <c r="D15" s="142">
        <v>9370</v>
      </c>
      <c r="E15" s="142">
        <v>9370</v>
      </c>
    </row>
    <row r="16" spans="1:5" ht="12.75">
      <c r="A16" s="49" t="s">
        <v>96</v>
      </c>
      <c r="B16" s="50" t="s">
        <v>76</v>
      </c>
      <c r="C16" s="128">
        <v>340</v>
      </c>
      <c r="D16" s="128">
        <v>340</v>
      </c>
      <c r="E16" s="128">
        <v>340</v>
      </c>
    </row>
    <row r="17" spans="1:5" ht="12.75">
      <c r="A17" s="113" t="s">
        <v>163</v>
      </c>
      <c r="B17" s="107" t="s">
        <v>164</v>
      </c>
      <c r="C17" s="132">
        <v>100</v>
      </c>
      <c r="D17" s="132">
        <v>100</v>
      </c>
      <c r="E17" s="132">
        <v>100</v>
      </c>
    </row>
    <row r="18" spans="1:5" ht="12.75">
      <c r="A18" s="49" t="s">
        <v>97</v>
      </c>
      <c r="B18" s="50" t="s">
        <v>77</v>
      </c>
      <c r="C18" s="133">
        <v>8470</v>
      </c>
      <c r="D18" s="133">
        <v>8470</v>
      </c>
      <c r="E18" s="133">
        <v>8470</v>
      </c>
    </row>
    <row r="19" spans="1:5" ht="12.75">
      <c r="A19" s="84">
        <v>134001</v>
      </c>
      <c r="B19" s="54" t="s">
        <v>104</v>
      </c>
      <c r="C19" s="134">
        <v>460</v>
      </c>
      <c r="D19" s="134">
        <v>460</v>
      </c>
      <c r="E19" s="134">
        <v>460</v>
      </c>
    </row>
    <row r="20" spans="1:5" ht="12.75">
      <c r="A20" s="85"/>
      <c r="B20" s="56"/>
      <c r="C20" s="135"/>
      <c r="D20" s="144"/>
      <c r="E20" s="144"/>
    </row>
    <row r="21" spans="1:5" ht="12.75">
      <c r="A21" s="47" t="s">
        <v>143</v>
      </c>
      <c r="B21" s="52"/>
      <c r="C21" s="136">
        <f>C22+C23</f>
        <v>500</v>
      </c>
      <c r="D21" s="145">
        <v>500</v>
      </c>
      <c r="E21" s="145">
        <v>500</v>
      </c>
    </row>
    <row r="22" spans="1:5" ht="12.75">
      <c r="A22" s="51">
        <v>212002</v>
      </c>
      <c r="B22" s="50" t="s">
        <v>105</v>
      </c>
      <c r="C22" s="128">
        <v>200</v>
      </c>
      <c r="D22" s="143">
        <v>200</v>
      </c>
      <c r="E22" s="143">
        <v>200</v>
      </c>
    </row>
    <row r="23" spans="1:5" ht="12.75">
      <c r="A23" s="53">
        <v>212003</v>
      </c>
      <c r="B23" s="54" t="s">
        <v>106</v>
      </c>
      <c r="C23" s="127">
        <v>300</v>
      </c>
      <c r="D23" s="143">
        <v>300</v>
      </c>
      <c r="E23" s="143">
        <v>300</v>
      </c>
    </row>
    <row r="24" spans="1:5" ht="12.75" hidden="1">
      <c r="A24" s="55"/>
      <c r="B24" s="56"/>
      <c r="C24" s="134"/>
      <c r="D24" s="144"/>
      <c r="E24" s="144"/>
    </row>
    <row r="25" spans="1:6" ht="12" customHeight="1">
      <c r="A25" s="2"/>
      <c r="B25" s="3"/>
      <c r="C25" s="137"/>
      <c r="D25" s="158"/>
      <c r="E25" s="158"/>
      <c r="F25" s="94"/>
    </row>
    <row r="26" spans="1:5" ht="12.75" hidden="1">
      <c r="A26" s="57"/>
      <c r="B26" s="3"/>
      <c r="C26" s="137"/>
      <c r="D26" s="144"/>
      <c r="E26" s="144"/>
    </row>
    <row r="27" spans="1:5" ht="12.75" hidden="1">
      <c r="A27" s="2"/>
      <c r="B27" s="3"/>
      <c r="C27" s="137"/>
      <c r="D27" s="144"/>
      <c r="E27" s="144"/>
    </row>
    <row r="28" spans="1:5" ht="12.75" hidden="1">
      <c r="A28" s="2"/>
      <c r="B28" s="3"/>
      <c r="C28" s="137"/>
      <c r="D28" s="144"/>
      <c r="E28" s="144"/>
    </row>
    <row r="29" spans="1:5" ht="12.75">
      <c r="A29" s="47" t="s">
        <v>142</v>
      </c>
      <c r="B29" s="52"/>
      <c r="C29" s="131">
        <f>C30+C31+C32+C34</f>
        <v>2850</v>
      </c>
      <c r="D29" s="142">
        <v>2850</v>
      </c>
      <c r="E29" s="142">
        <v>2850</v>
      </c>
    </row>
    <row r="30" spans="1:5" ht="12.75">
      <c r="A30" s="58">
        <v>221004</v>
      </c>
      <c r="B30" s="50" t="s">
        <v>78</v>
      </c>
      <c r="C30" s="127">
        <v>800</v>
      </c>
      <c r="D30" s="143">
        <v>800</v>
      </c>
      <c r="E30" s="143">
        <v>800</v>
      </c>
    </row>
    <row r="31" spans="1:5" ht="12.75">
      <c r="A31" s="51" t="s">
        <v>123</v>
      </c>
      <c r="B31" s="50" t="s">
        <v>141</v>
      </c>
      <c r="C31" s="127">
        <v>400</v>
      </c>
      <c r="D31" s="143">
        <v>400</v>
      </c>
      <c r="E31" s="143">
        <v>400</v>
      </c>
    </row>
    <row r="32" spans="1:5" ht="12.75">
      <c r="A32" s="59">
        <v>242</v>
      </c>
      <c r="B32" s="159" t="s">
        <v>150</v>
      </c>
      <c r="C32" s="127">
        <v>50</v>
      </c>
      <c r="D32" s="143">
        <v>50</v>
      </c>
      <c r="E32" s="143">
        <v>50</v>
      </c>
    </row>
    <row r="33" spans="1:5" ht="12.75" hidden="1">
      <c r="A33" s="59"/>
      <c r="B33" s="46"/>
      <c r="C33" s="134">
        <v>0</v>
      </c>
      <c r="D33" s="144"/>
      <c r="E33" s="144"/>
    </row>
    <row r="34" spans="1:5" ht="12.75">
      <c r="A34" s="59">
        <v>292008</v>
      </c>
      <c r="B34" s="159" t="s">
        <v>151</v>
      </c>
      <c r="C34" s="134">
        <v>1600</v>
      </c>
      <c r="D34" s="144">
        <v>1600</v>
      </c>
      <c r="E34" s="144">
        <v>1600</v>
      </c>
    </row>
    <row r="35" spans="1:5" ht="12.75" hidden="1">
      <c r="A35" s="51"/>
      <c r="B35" s="60"/>
      <c r="C35" s="138"/>
      <c r="D35" s="144"/>
      <c r="E35" s="144"/>
    </row>
    <row r="36" spans="1:27" ht="12.75">
      <c r="A36" s="47" t="s">
        <v>83</v>
      </c>
      <c r="B36" s="48"/>
      <c r="C36" s="139">
        <f>C37+C38</f>
        <v>21790</v>
      </c>
      <c r="D36" s="146">
        <v>21790</v>
      </c>
      <c r="E36" s="146">
        <v>21790</v>
      </c>
      <c r="T36" s="94"/>
      <c r="U36" s="94"/>
      <c r="V36" s="94"/>
      <c r="W36" s="94"/>
      <c r="X36" s="94"/>
      <c r="Y36" s="94"/>
      <c r="Z36" s="94"/>
      <c r="AA36" s="94"/>
    </row>
    <row r="37" spans="1:27" ht="12.75">
      <c r="A37" s="61"/>
      <c r="B37" s="3"/>
      <c r="C37" s="129"/>
      <c r="D37" s="143"/>
      <c r="E37" s="143"/>
      <c r="F37" s="94"/>
      <c r="G37" s="94"/>
      <c r="H37" s="94"/>
      <c r="I37" s="94"/>
      <c r="J37" s="94"/>
      <c r="K37" s="94"/>
      <c r="L37" s="94"/>
      <c r="M37" s="94"/>
      <c r="T37" s="94"/>
      <c r="U37" s="94"/>
      <c r="V37" s="94"/>
      <c r="W37" s="94"/>
      <c r="X37" s="94"/>
      <c r="Y37" s="94"/>
      <c r="Z37" s="94"/>
      <c r="AA37" s="94"/>
    </row>
    <row r="38" spans="1:5" ht="12.75">
      <c r="A38" s="51">
        <v>312001</v>
      </c>
      <c r="B38" s="50" t="s">
        <v>125</v>
      </c>
      <c r="C38" s="222">
        <v>21790</v>
      </c>
      <c r="D38" s="143">
        <v>21790</v>
      </c>
      <c r="E38" s="143">
        <v>21790</v>
      </c>
    </row>
    <row r="39" spans="1:5" ht="12.75">
      <c r="A39" s="61"/>
      <c r="B39" s="62"/>
      <c r="C39" s="129"/>
      <c r="D39" s="143"/>
      <c r="E39" s="143"/>
    </row>
    <row r="40" spans="1:5" ht="13.5" thickBot="1">
      <c r="A40" s="63" t="s">
        <v>1</v>
      </c>
      <c r="B40" s="64"/>
      <c r="C40" s="140">
        <f>C6+C15+C21+C29+C36</f>
        <v>149801</v>
      </c>
      <c r="D40" s="147">
        <f>D6+D15+D21+D29+D36</f>
        <v>149801</v>
      </c>
      <c r="E40" s="147">
        <f>E6+E15+E21+E29+E36</f>
        <v>149801</v>
      </c>
    </row>
    <row r="41" spans="1:6" ht="14.25" thickBot="1" thickTop="1">
      <c r="A41" s="65"/>
      <c r="B41" s="66"/>
      <c r="C41" s="67"/>
      <c r="D41" s="42"/>
      <c r="E41" s="42"/>
      <c r="F41" s="94"/>
    </row>
    <row r="42" spans="1:5" ht="13.5" thickTop="1">
      <c r="A42" s="68" t="s">
        <v>16</v>
      </c>
      <c r="B42" s="69"/>
      <c r="C42" s="123"/>
      <c r="D42" s="124"/>
      <c r="E42" s="124"/>
    </row>
    <row r="43" spans="1:5" ht="12.75">
      <c r="A43" s="47" t="s">
        <v>81</v>
      </c>
      <c r="B43" s="48"/>
      <c r="C43" s="148">
        <f>C44</f>
        <v>0</v>
      </c>
      <c r="D43" s="146">
        <f>D44</f>
        <v>0</v>
      </c>
      <c r="E43" s="146">
        <f>E44</f>
        <v>0</v>
      </c>
    </row>
    <row r="44" spans="1:5" ht="12.75">
      <c r="A44" s="70"/>
      <c r="B44" s="116"/>
      <c r="C44" s="149"/>
      <c r="D44" s="143"/>
      <c r="E44" s="143"/>
    </row>
    <row r="45" spans="1:5" ht="12.75">
      <c r="A45" s="71"/>
      <c r="B45" s="72"/>
      <c r="C45" s="150"/>
      <c r="D45" s="152"/>
      <c r="E45" s="152"/>
    </row>
    <row r="46" spans="1:5" ht="13.5" thickBot="1">
      <c r="A46" s="63" t="s">
        <v>0</v>
      </c>
      <c r="B46" s="73"/>
      <c r="C46" s="151">
        <f>C43+C45</f>
        <v>0</v>
      </c>
      <c r="D46" s="160">
        <f>D43</f>
        <v>0</v>
      </c>
      <c r="E46" s="160">
        <f>E43</f>
        <v>0</v>
      </c>
    </row>
    <row r="47" spans="1:6" ht="14.25" thickBot="1" thickTop="1">
      <c r="A47" s="74"/>
      <c r="B47" s="40"/>
      <c r="C47" s="42"/>
      <c r="D47" s="42"/>
      <c r="E47" s="42"/>
      <c r="F47" s="94"/>
    </row>
    <row r="48" spans="1:5" ht="13.5" thickTop="1">
      <c r="A48" s="75" t="s">
        <v>80</v>
      </c>
      <c r="B48" s="76"/>
      <c r="C48" s="123"/>
      <c r="D48" s="124"/>
      <c r="E48" s="124"/>
    </row>
    <row r="49" spans="1:5" ht="12.75">
      <c r="A49" s="47" t="s">
        <v>82</v>
      </c>
      <c r="B49" s="48"/>
      <c r="C49" s="148">
        <f>C50+C51</f>
        <v>17930</v>
      </c>
      <c r="D49" s="146">
        <v>17930</v>
      </c>
      <c r="E49" s="146">
        <v>17930</v>
      </c>
    </row>
    <row r="50" spans="1:5" ht="12.75">
      <c r="A50" s="51">
        <v>453</v>
      </c>
      <c r="B50" s="50" t="s">
        <v>79</v>
      </c>
      <c r="C50" s="149">
        <v>8530</v>
      </c>
      <c r="D50" s="143">
        <v>8530</v>
      </c>
      <c r="E50" s="143">
        <v>8530</v>
      </c>
    </row>
    <row r="51" spans="1:5" ht="12.75">
      <c r="A51" s="294">
        <v>514001</v>
      </c>
      <c r="B51" s="293" t="s">
        <v>191</v>
      </c>
      <c r="C51" s="149">
        <v>9400</v>
      </c>
      <c r="D51" s="143">
        <v>9400</v>
      </c>
      <c r="E51" s="143">
        <v>9400</v>
      </c>
    </row>
    <row r="52" spans="1:5" ht="13.5" thickBot="1">
      <c r="A52" s="77" t="s">
        <v>124</v>
      </c>
      <c r="B52" s="78"/>
      <c r="C52" s="153">
        <f>C49</f>
        <v>17930</v>
      </c>
      <c r="D52" s="147">
        <f>D49</f>
        <v>17930</v>
      </c>
      <c r="E52" s="147">
        <f>E49</f>
        <v>17930</v>
      </c>
    </row>
    <row r="53" spans="1:6" ht="12.75">
      <c r="A53" s="115"/>
      <c r="B53" s="50"/>
      <c r="C53" s="106"/>
      <c r="D53" s="42"/>
      <c r="E53" s="42"/>
      <c r="F53" s="94"/>
    </row>
    <row r="54" spans="1:5" ht="12.75">
      <c r="A54" s="79" t="s">
        <v>17</v>
      </c>
      <c r="B54" s="80"/>
      <c r="C54" s="154">
        <f>C40</f>
        <v>149801</v>
      </c>
      <c r="D54" s="156">
        <f>D40</f>
        <v>149801</v>
      </c>
      <c r="E54" s="156">
        <f>E40</f>
        <v>149801</v>
      </c>
    </row>
    <row r="55" spans="1:5" ht="12.75">
      <c r="A55" s="79" t="s">
        <v>16</v>
      </c>
      <c r="B55" s="80"/>
      <c r="C55" s="154">
        <f>C46</f>
        <v>0</v>
      </c>
      <c r="D55" s="156">
        <f>D46</f>
        <v>0</v>
      </c>
      <c r="E55" s="156">
        <f>E46</f>
        <v>0</v>
      </c>
    </row>
    <row r="56" spans="1:5" ht="12.75">
      <c r="A56" s="79" t="s">
        <v>80</v>
      </c>
      <c r="B56" s="80"/>
      <c r="C56" s="154">
        <f>C52</f>
        <v>17930</v>
      </c>
      <c r="D56" s="156">
        <f>D52</f>
        <v>17930</v>
      </c>
      <c r="E56" s="156">
        <f>E52</f>
        <v>17930</v>
      </c>
    </row>
    <row r="57" spans="1:5" ht="13.5" thickBot="1">
      <c r="A57" s="81" t="s">
        <v>18</v>
      </c>
      <c r="B57" s="82"/>
      <c r="C57" s="155">
        <f>C54+C55+C56</f>
        <v>167731</v>
      </c>
      <c r="D57" s="157">
        <f>D54+D55+D56</f>
        <v>167731</v>
      </c>
      <c r="E57" s="157">
        <f>E54+E55+E56</f>
        <v>167731</v>
      </c>
    </row>
    <row r="58" spans="3:5" ht="13.5" thickTop="1">
      <c r="C58" s="114"/>
      <c r="D58" s="94"/>
      <c r="E58" s="94"/>
    </row>
    <row r="59" spans="3:5" ht="12.75">
      <c r="C59" s="94"/>
      <c r="D59" s="94"/>
      <c r="E59" s="94"/>
    </row>
    <row r="60" spans="3:5" ht="12.75">
      <c r="C60" s="94"/>
      <c r="D60" s="94"/>
      <c r="E60" s="94"/>
    </row>
    <row r="61" spans="3:5" ht="12.75">
      <c r="C61" s="94"/>
      <c r="D61" s="94"/>
      <c r="E61" s="94"/>
    </row>
    <row r="62" spans="3:5" ht="12.75">
      <c r="C62" s="94"/>
      <c r="D62" s="94"/>
      <c r="E62" s="94"/>
    </row>
    <row r="63" spans="3:5" ht="12.75">
      <c r="C63" s="94"/>
      <c r="D63" s="94"/>
      <c r="E63" s="94"/>
    </row>
    <row r="64" spans="3:5" ht="12.75">
      <c r="C64" s="94"/>
      <c r="D64" s="94"/>
      <c r="E64" s="94"/>
    </row>
    <row r="65" spans="3:5" ht="12.75">
      <c r="C65" s="94"/>
      <c r="D65" s="94"/>
      <c r="E65" s="94"/>
    </row>
    <row r="66" spans="3:5" ht="12.75">
      <c r="C66" s="94"/>
      <c r="D66" s="94"/>
      <c r="E66" s="94"/>
    </row>
    <row r="67" spans="3:5" ht="12.75">
      <c r="C67" s="94"/>
      <c r="D67" s="94"/>
      <c r="E67" s="94"/>
    </row>
    <row r="68" spans="3:5" ht="12.75">
      <c r="C68" s="94"/>
      <c r="D68" s="94"/>
      <c r="E68" s="94"/>
    </row>
    <row r="69" spans="3:5" ht="12.75">
      <c r="C69" s="94"/>
      <c r="D69" s="94"/>
      <c r="E69" s="94"/>
    </row>
    <row r="70" spans="3:5" ht="12.75">
      <c r="C70" s="94"/>
      <c r="D70" s="94"/>
      <c r="E70" s="182"/>
    </row>
  </sheetData>
  <sheetProtection/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276"/>
  <sheetViews>
    <sheetView tabSelected="1" zoomScaleSheetLayoutView="100" zoomScalePageLayoutView="0" workbookViewId="0" topLeftCell="A148">
      <selection activeCell="G8" sqref="G8"/>
    </sheetView>
  </sheetViews>
  <sheetFormatPr defaultColWidth="9.140625" defaultRowHeight="12.75" outlineLevelRow="2"/>
  <cols>
    <col min="1" max="1" width="7.421875" style="4" customWidth="1"/>
    <col min="2" max="2" width="9.140625" style="5" customWidth="1"/>
    <col min="3" max="3" width="35.7109375" style="30" customWidth="1"/>
    <col min="4" max="4" width="8.8515625" style="4" customWidth="1"/>
    <col min="5" max="5" width="9.7109375" style="4" bestFit="1" customWidth="1"/>
    <col min="6" max="16384" width="9.140625" style="4" customWidth="1"/>
  </cols>
  <sheetData>
    <row r="1" spans="3:5" ht="12.75" thickBot="1">
      <c r="C1" s="6"/>
      <c r="D1" s="7"/>
      <c r="E1" s="14"/>
    </row>
    <row r="2" spans="1:4" ht="30" customHeight="1" thickTop="1">
      <c r="A2" s="296" t="s">
        <v>188</v>
      </c>
      <c r="B2" s="297"/>
      <c r="C2" s="297"/>
      <c r="D2" s="298"/>
    </row>
    <row r="3" spans="1:4" ht="11.25" customHeight="1" thickBot="1">
      <c r="A3" s="8"/>
      <c r="B3" s="9"/>
      <c r="C3" s="10"/>
      <c r="D3" s="117"/>
    </row>
    <row r="4" spans="1:4" ht="20.25" customHeight="1" hidden="1" thickTop="1">
      <c r="A4" s="11"/>
      <c r="B4" s="12"/>
      <c r="C4" s="13"/>
      <c r="D4" s="118"/>
    </row>
    <row r="5" spans="1:4" ht="23.25" customHeight="1" hidden="1" thickBot="1" thickTop="1">
      <c r="A5" s="14"/>
      <c r="B5" s="12"/>
      <c r="C5" s="13"/>
      <c r="D5" s="118"/>
    </row>
    <row r="6" spans="1:4" ht="0.75" customHeight="1" hidden="1" thickBot="1">
      <c r="A6" s="11"/>
      <c r="B6" s="12"/>
      <c r="C6" s="13"/>
      <c r="D6" s="119"/>
    </row>
    <row r="7" spans="1:6" ht="25.5" thickBot="1" thickTop="1">
      <c r="A7" s="15" t="s">
        <v>37</v>
      </c>
      <c r="B7" s="16"/>
      <c r="C7" s="17"/>
      <c r="D7" s="183" t="s">
        <v>189</v>
      </c>
      <c r="E7" s="216">
        <v>2018</v>
      </c>
      <c r="F7" s="216">
        <v>2019</v>
      </c>
    </row>
    <row r="8" spans="1:6" ht="12" customHeight="1">
      <c r="A8" s="215"/>
      <c r="B8" s="19"/>
      <c r="C8" s="20"/>
      <c r="D8" s="161" t="s">
        <v>122</v>
      </c>
      <c r="E8" s="177"/>
      <c r="F8" s="177"/>
    </row>
    <row r="9" spans="1:6" ht="12" customHeight="1">
      <c r="A9" s="195" t="s">
        <v>2</v>
      </c>
      <c r="B9" s="192"/>
      <c r="C9" s="196"/>
      <c r="D9" s="194">
        <f>D10+D14+D25+D36+D43+D51+D61</f>
        <v>96029</v>
      </c>
      <c r="E9" s="194">
        <f>E10+E14+E25+E36+E43+E51+E61</f>
        <v>96029</v>
      </c>
      <c r="F9" s="190">
        <v>96029</v>
      </c>
    </row>
    <row r="10" spans="1:6" ht="12" customHeight="1">
      <c r="A10" s="21"/>
      <c r="B10" s="99">
        <v>610</v>
      </c>
      <c r="C10" s="86" t="s">
        <v>43</v>
      </c>
      <c r="D10" s="162">
        <v>33300</v>
      </c>
      <c r="E10" s="162">
        <v>33300</v>
      </c>
      <c r="F10" s="162">
        <v>33300</v>
      </c>
    </row>
    <row r="11" spans="1:6" ht="12" customHeight="1" hidden="1" outlineLevel="2">
      <c r="A11" s="22"/>
      <c r="B11" s="103">
        <v>611</v>
      </c>
      <c r="C11" s="20" t="s">
        <v>44</v>
      </c>
      <c r="D11" s="163">
        <v>14500</v>
      </c>
      <c r="E11" s="163">
        <v>14500</v>
      </c>
      <c r="F11" s="163">
        <v>14500</v>
      </c>
    </row>
    <row r="12" spans="1:6" ht="12" customHeight="1" hidden="1" outlineLevel="2">
      <c r="A12" s="18"/>
      <c r="B12" s="103">
        <v>612</v>
      </c>
      <c r="C12" s="20" t="s">
        <v>45</v>
      </c>
      <c r="D12" s="163">
        <v>3200</v>
      </c>
      <c r="E12" s="163">
        <v>3200</v>
      </c>
      <c r="F12" s="163">
        <v>3200</v>
      </c>
    </row>
    <row r="13" spans="1:6" ht="12" customHeight="1" hidden="1" outlineLevel="2">
      <c r="A13" s="18"/>
      <c r="B13" s="101">
        <v>614</v>
      </c>
      <c r="C13" s="20" t="s">
        <v>21</v>
      </c>
      <c r="D13" s="163">
        <v>2700</v>
      </c>
      <c r="E13" s="163">
        <v>2700</v>
      </c>
      <c r="F13" s="163">
        <v>2700</v>
      </c>
    </row>
    <row r="14" spans="1:6" s="26" customFormat="1" ht="12" customHeight="1" collapsed="1">
      <c r="A14" s="24"/>
      <c r="B14" s="83">
        <v>620</v>
      </c>
      <c r="C14" s="109" t="s">
        <v>29</v>
      </c>
      <c r="D14" s="162">
        <v>11640</v>
      </c>
      <c r="E14" s="162">
        <v>11640</v>
      </c>
      <c r="F14" s="162">
        <v>11640</v>
      </c>
    </row>
    <row r="15" spans="1:6" ht="12" customHeight="1" hidden="1" outlineLevel="1">
      <c r="A15" s="18"/>
      <c r="B15" s="103">
        <v>621</v>
      </c>
      <c r="C15" s="20" t="s">
        <v>46</v>
      </c>
      <c r="D15" s="163">
        <v>2700</v>
      </c>
      <c r="E15" s="163">
        <v>2700</v>
      </c>
      <c r="F15" s="163">
        <v>2700</v>
      </c>
    </row>
    <row r="16" spans="1:6" ht="12" customHeight="1" hidden="1" outlineLevel="1">
      <c r="A16" s="18"/>
      <c r="B16" s="103">
        <v>623</v>
      </c>
      <c r="C16" s="20" t="s">
        <v>47</v>
      </c>
      <c r="D16" s="163">
        <v>1700</v>
      </c>
      <c r="E16" s="163">
        <v>1700</v>
      </c>
      <c r="F16" s="163">
        <v>1700</v>
      </c>
    </row>
    <row r="17" spans="1:6" ht="12" customHeight="1" hidden="1" outlineLevel="1">
      <c r="A17" s="18"/>
      <c r="B17" s="103" t="s">
        <v>3</v>
      </c>
      <c r="C17" s="20" t="s">
        <v>48</v>
      </c>
      <c r="D17" s="163">
        <v>900</v>
      </c>
      <c r="E17" s="163">
        <v>900</v>
      </c>
      <c r="F17" s="163">
        <v>900</v>
      </c>
    </row>
    <row r="18" spans="1:6" ht="12" customHeight="1" hidden="1" outlineLevel="1">
      <c r="A18" s="18"/>
      <c r="B18" s="103" t="s">
        <v>4</v>
      </c>
      <c r="C18" s="20" t="s">
        <v>49</v>
      </c>
      <c r="D18" s="163">
        <v>980</v>
      </c>
      <c r="E18" s="163">
        <v>980</v>
      </c>
      <c r="F18" s="163">
        <v>980</v>
      </c>
    </row>
    <row r="19" spans="1:6" ht="12" customHeight="1" hidden="1" outlineLevel="1">
      <c r="A19" s="18"/>
      <c r="B19" s="101">
        <v>625003</v>
      </c>
      <c r="C19" s="20" t="s">
        <v>50</v>
      </c>
      <c r="D19" s="163">
        <v>800</v>
      </c>
      <c r="E19" s="163">
        <v>800</v>
      </c>
      <c r="F19" s="163">
        <v>800</v>
      </c>
    </row>
    <row r="20" spans="1:6" ht="12" customHeight="1" hidden="1" outlineLevel="1">
      <c r="A20" s="18"/>
      <c r="B20" s="101">
        <v>625004</v>
      </c>
      <c r="C20" s="20" t="s">
        <v>51</v>
      </c>
      <c r="D20" s="163">
        <v>850</v>
      </c>
      <c r="E20" s="163">
        <v>850</v>
      </c>
      <c r="F20" s="163">
        <v>850</v>
      </c>
    </row>
    <row r="21" spans="1:6" ht="12" customHeight="1" hidden="1" outlineLevel="1">
      <c r="A21" s="18"/>
      <c r="B21" s="101">
        <v>625005</v>
      </c>
      <c r="C21" s="20" t="s">
        <v>52</v>
      </c>
      <c r="D21" s="163">
        <v>950</v>
      </c>
      <c r="E21" s="163">
        <v>950</v>
      </c>
      <c r="F21" s="163">
        <v>950</v>
      </c>
    </row>
    <row r="22" spans="1:6" ht="12" customHeight="1" hidden="1" outlineLevel="1">
      <c r="A22" s="18"/>
      <c r="B22" s="101">
        <v>625007</v>
      </c>
      <c r="C22" s="20" t="s">
        <v>53</v>
      </c>
      <c r="D22" s="163">
        <v>930</v>
      </c>
      <c r="E22" s="163">
        <v>930</v>
      </c>
      <c r="F22" s="163">
        <v>930</v>
      </c>
    </row>
    <row r="23" spans="1:6" ht="12" customHeight="1" hidden="1" outlineLevel="1">
      <c r="A23" s="18"/>
      <c r="B23" s="103">
        <v>627</v>
      </c>
      <c r="C23" s="20" t="s">
        <v>54</v>
      </c>
      <c r="D23" s="163">
        <v>120</v>
      </c>
      <c r="E23" s="163">
        <v>120</v>
      </c>
      <c r="F23" s="163">
        <v>120</v>
      </c>
    </row>
    <row r="24" spans="1:6" ht="12" customHeight="1" hidden="1" outlineLevel="1">
      <c r="A24" s="18"/>
      <c r="B24" s="103"/>
      <c r="C24" s="20"/>
      <c r="D24" s="163"/>
      <c r="E24" s="163"/>
      <c r="F24" s="163"/>
    </row>
    <row r="25" spans="1:6" s="29" customFormat="1" ht="12" customHeight="1" collapsed="1">
      <c r="A25" s="27"/>
      <c r="B25" s="108">
        <v>630</v>
      </c>
      <c r="C25" s="100" t="s">
        <v>5</v>
      </c>
      <c r="D25" s="162">
        <v>6888</v>
      </c>
      <c r="E25" s="162">
        <v>6888</v>
      </c>
      <c r="F25" s="162">
        <v>6888</v>
      </c>
    </row>
    <row r="26" spans="1:6" s="29" customFormat="1" ht="12" customHeight="1">
      <c r="A26" s="105" t="s">
        <v>36</v>
      </c>
      <c r="B26" s="103">
        <v>631001</v>
      </c>
      <c r="C26" s="28" t="s">
        <v>180</v>
      </c>
      <c r="D26" s="164">
        <v>100</v>
      </c>
      <c r="E26" s="164">
        <v>100</v>
      </c>
      <c r="F26" s="164">
        <v>100</v>
      </c>
    </row>
    <row r="27" spans="1:6" ht="12" customHeight="1" hidden="1" outlineLevel="1">
      <c r="A27" s="18"/>
      <c r="B27" s="103" t="s">
        <v>6</v>
      </c>
      <c r="C27" s="20" t="s">
        <v>55</v>
      </c>
      <c r="D27" s="165">
        <v>20</v>
      </c>
      <c r="E27" s="165">
        <v>20</v>
      </c>
      <c r="F27" s="165">
        <v>20</v>
      </c>
    </row>
    <row r="28" spans="1:6" ht="12" customHeight="1" outlineLevel="1">
      <c r="A28" s="18"/>
      <c r="B28" s="103">
        <v>631002</v>
      </c>
      <c r="C28" s="20" t="s">
        <v>181</v>
      </c>
      <c r="D28" s="165">
        <v>300</v>
      </c>
      <c r="E28" s="165">
        <v>300</v>
      </c>
      <c r="F28" s="165">
        <v>300</v>
      </c>
    </row>
    <row r="29" spans="1:6" s="29" customFormat="1" ht="12" customHeight="1">
      <c r="A29" s="27"/>
      <c r="B29" s="103">
        <v>632001</v>
      </c>
      <c r="C29" s="20" t="s">
        <v>25</v>
      </c>
      <c r="D29" s="164">
        <v>4388</v>
      </c>
      <c r="E29" s="164">
        <v>4388</v>
      </c>
      <c r="F29" s="164">
        <v>4388</v>
      </c>
    </row>
    <row r="30" spans="1:6" ht="12" customHeight="1" hidden="1" outlineLevel="1">
      <c r="A30" s="18"/>
      <c r="B30" s="23">
        <v>632001</v>
      </c>
      <c r="C30" s="20" t="s">
        <v>56</v>
      </c>
      <c r="D30" s="165">
        <v>600</v>
      </c>
      <c r="E30" s="165">
        <v>600</v>
      </c>
      <c r="F30" s="165">
        <v>600</v>
      </c>
    </row>
    <row r="31" spans="1:6" ht="12" customHeight="1" hidden="1" outlineLevel="1">
      <c r="A31" s="18"/>
      <c r="B31" s="23" t="s">
        <v>20</v>
      </c>
      <c r="C31" s="20" t="s">
        <v>56</v>
      </c>
      <c r="D31" s="165">
        <v>500</v>
      </c>
      <c r="E31" s="165">
        <v>500</v>
      </c>
      <c r="F31" s="165">
        <v>500</v>
      </c>
    </row>
    <row r="32" spans="1:6" ht="12" customHeight="1" hidden="1" outlineLevel="1">
      <c r="A32" s="18"/>
      <c r="B32" s="23">
        <v>632002</v>
      </c>
      <c r="C32" s="20" t="s">
        <v>57</v>
      </c>
      <c r="D32" s="165">
        <v>200</v>
      </c>
      <c r="E32" s="165">
        <v>200</v>
      </c>
      <c r="F32" s="165">
        <v>200</v>
      </c>
    </row>
    <row r="33" spans="1:6" ht="12" hidden="1" outlineLevel="1">
      <c r="A33" s="18"/>
      <c r="B33" s="23">
        <v>632003</v>
      </c>
      <c r="C33" s="20" t="s">
        <v>58</v>
      </c>
      <c r="D33" s="165">
        <v>200</v>
      </c>
      <c r="E33" s="165">
        <v>200</v>
      </c>
      <c r="F33" s="165">
        <v>200</v>
      </c>
    </row>
    <row r="34" spans="1:6" ht="12" outlineLevel="1">
      <c r="A34" s="18"/>
      <c r="B34" s="23">
        <v>632004</v>
      </c>
      <c r="C34" s="20" t="s">
        <v>162</v>
      </c>
      <c r="D34" s="165">
        <v>500</v>
      </c>
      <c r="E34" s="165">
        <v>500</v>
      </c>
      <c r="F34" s="165">
        <v>500</v>
      </c>
    </row>
    <row r="35" spans="1:6" ht="12" outlineLevel="1">
      <c r="A35" s="18"/>
      <c r="B35" s="23">
        <v>632003</v>
      </c>
      <c r="C35" s="20" t="s">
        <v>140</v>
      </c>
      <c r="D35" s="165">
        <v>1600</v>
      </c>
      <c r="E35" s="165">
        <v>1600</v>
      </c>
      <c r="F35" s="165">
        <v>1600</v>
      </c>
    </row>
    <row r="36" spans="1:6" s="29" customFormat="1" ht="12" customHeight="1">
      <c r="A36" s="27"/>
      <c r="B36" s="99">
        <v>633</v>
      </c>
      <c r="C36" s="100" t="s">
        <v>26</v>
      </c>
      <c r="D36" s="162">
        <f>+D39+D40+D41+D42+D37+D38</f>
        <v>1800</v>
      </c>
      <c r="E36" s="270">
        <v>1800</v>
      </c>
      <c r="F36" s="170">
        <v>1800</v>
      </c>
    </row>
    <row r="37" spans="1:6" s="29" customFormat="1" ht="12" customHeight="1">
      <c r="A37" s="224" t="s">
        <v>36</v>
      </c>
      <c r="B37" s="103">
        <v>633001</v>
      </c>
      <c r="C37" s="111" t="s">
        <v>66</v>
      </c>
      <c r="D37" s="163">
        <v>0</v>
      </c>
      <c r="E37" s="271">
        <v>0</v>
      </c>
      <c r="F37" s="271">
        <v>0</v>
      </c>
    </row>
    <row r="38" spans="1:6" s="29" customFormat="1" ht="12" customHeight="1">
      <c r="A38" s="27"/>
      <c r="B38" s="103">
        <v>633002</v>
      </c>
      <c r="C38" s="111" t="s">
        <v>67</v>
      </c>
      <c r="D38" s="163">
        <v>0</v>
      </c>
      <c r="E38" s="271">
        <v>0</v>
      </c>
      <c r="F38" s="171">
        <v>0</v>
      </c>
    </row>
    <row r="39" spans="1:6" s="29" customFormat="1" ht="12" customHeight="1">
      <c r="A39" s="105"/>
      <c r="B39" s="103">
        <v>633004</v>
      </c>
      <c r="C39" s="111" t="s">
        <v>186</v>
      </c>
      <c r="D39" s="163">
        <v>500</v>
      </c>
      <c r="E39" s="171">
        <v>500</v>
      </c>
      <c r="F39" s="271">
        <v>500</v>
      </c>
    </row>
    <row r="40" spans="1:6" ht="12" customHeight="1" outlineLevel="1">
      <c r="A40" s="18"/>
      <c r="B40" s="23">
        <v>633006</v>
      </c>
      <c r="C40" s="20" t="s">
        <v>59</v>
      </c>
      <c r="D40" s="165">
        <v>800</v>
      </c>
      <c r="E40" s="171">
        <v>800</v>
      </c>
      <c r="F40" s="169">
        <v>800</v>
      </c>
    </row>
    <row r="41" spans="1:6" ht="12" customHeight="1" outlineLevel="1">
      <c r="A41" s="18"/>
      <c r="B41" s="23">
        <v>633009</v>
      </c>
      <c r="C41" s="20" t="s">
        <v>146</v>
      </c>
      <c r="D41" s="165">
        <v>300</v>
      </c>
      <c r="E41" s="169">
        <v>300</v>
      </c>
      <c r="F41" s="169">
        <v>300</v>
      </c>
    </row>
    <row r="42" spans="1:6" ht="12" customHeight="1" outlineLevel="1">
      <c r="A42" s="18"/>
      <c r="B42" s="23">
        <v>633016</v>
      </c>
      <c r="C42" s="20" t="s">
        <v>60</v>
      </c>
      <c r="D42" s="165">
        <v>200</v>
      </c>
      <c r="E42" s="169">
        <v>200</v>
      </c>
      <c r="F42" s="169">
        <v>200</v>
      </c>
    </row>
    <row r="43" spans="1:6" s="29" customFormat="1" ht="12" customHeight="1">
      <c r="A43" s="27"/>
      <c r="B43" s="99">
        <v>634</v>
      </c>
      <c r="C43" s="100" t="s">
        <v>7</v>
      </c>
      <c r="D43" s="162">
        <f>D48+D49+D50</f>
        <v>1360</v>
      </c>
      <c r="E43" s="170">
        <v>1360</v>
      </c>
      <c r="F43" s="170">
        <v>1360</v>
      </c>
    </row>
    <row r="44" spans="1:6" ht="12" customHeight="1" hidden="1" outlineLevel="1">
      <c r="A44" s="18"/>
      <c r="B44" s="19" t="s">
        <v>8</v>
      </c>
      <c r="C44" s="20" t="s">
        <v>61</v>
      </c>
      <c r="D44" s="18">
        <v>500</v>
      </c>
      <c r="E44" s="169"/>
      <c r="F44" s="169"/>
    </row>
    <row r="45" spans="1:6" ht="12" customHeight="1" hidden="1" outlineLevel="1">
      <c r="A45" s="18"/>
      <c r="B45" s="23">
        <v>634002</v>
      </c>
      <c r="C45" s="20" t="s">
        <v>62</v>
      </c>
      <c r="D45" s="18">
        <v>350</v>
      </c>
      <c r="E45" s="169"/>
      <c r="F45" s="169"/>
    </row>
    <row r="46" spans="1:6" ht="12" customHeight="1" hidden="1" outlineLevel="1">
      <c r="A46" s="18"/>
      <c r="B46" s="23">
        <v>634005</v>
      </c>
      <c r="C46" s="20" t="s">
        <v>64</v>
      </c>
      <c r="D46" s="18">
        <v>600</v>
      </c>
      <c r="E46" s="169"/>
      <c r="F46" s="169"/>
    </row>
    <row r="47" spans="1:6" ht="12" customHeight="1" hidden="1" outlineLevel="1">
      <c r="A47" s="18"/>
      <c r="B47" s="23">
        <v>634004</v>
      </c>
      <c r="C47" s="20" t="s">
        <v>65</v>
      </c>
      <c r="D47" s="18">
        <v>600</v>
      </c>
      <c r="E47" s="169"/>
      <c r="F47" s="169"/>
    </row>
    <row r="48" spans="1:6" ht="12" customHeight="1" outlineLevel="1">
      <c r="A48" s="18" t="s">
        <v>36</v>
      </c>
      <c r="B48" s="23">
        <v>634001</v>
      </c>
      <c r="C48" s="20" t="s">
        <v>61</v>
      </c>
      <c r="D48" s="18">
        <v>700</v>
      </c>
      <c r="E48" s="169">
        <v>700</v>
      </c>
      <c r="F48" s="169">
        <v>700</v>
      </c>
    </row>
    <row r="49" spans="1:6" ht="12" customHeight="1" outlineLevel="1">
      <c r="A49" s="18"/>
      <c r="B49" s="23">
        <v>634002</v>
      </c>
      <c r="C49" s="20" t="s">
        <v>139</v>
      </c>
      <c r="D49" s="18">
        <v>500</v>
      </c>
      <c r="E49" s="169">
        <v>500</v>
      </c>
      <c r="F49" s="169">
        <v>500</v>
      </c>
    </row>
    <row r="50" spans="1:6" ht="12" customHeight="1">
      <c r="A50" s="18"/>
      <c r="B50" s="23">
        <v>634003</v>
      </c>
      <c r="C50" s="20" t="s">
        <v>63</v>
      </c>
      <c r="D50" s="18">
        <v>160</v>
      </c>
      <c r="E50" s="169">
        <v>160</v>
      </c>
      <c r="F50" s="169">
        <v>160</v>
      </c>
    </row>
    <row r="51" spans="1:6" ht="12" customHeight="1">
      <c r="A51" s="18"/>
      <c r="B51" s="83">
        <v>635</v>
      </c>
      <c r="C51" s="86" t="s">
        <v>109</v>
      </c>
      <c r="D51" s="162">
        <f>D52+D58+D59</f>
        <v>35591</v>
      </c>
      <c r="E51" s="179">
        <v>35591</v>
      </c>
      <c r="F51" s="179">
        <v>35591</v>
      </c>
    </row>
    <row r="52" spans="1:6" s="29" customFormat="1" ht="12" customHeight="1">
      <c r="A52" s="105" t="s">
        <v>36</v>
      </c>
      <c r="B52" s="19">
        <v>635002</v>
      </c>
      <c r="C52" s="28" t="s">
        <v>107</v>
      </c>
      <c r="D52" s="164">
        <v>200</v>
      </c>
      <c r="E52" s="171">
        <v>200</v>
      </c>
      <c r="F52" s="271">
        <v>200</v>
      </c>
    </row>
    <row r="53" spans="1:6" ht="12" customHeight="1" hidden="1" outlineLevel="1">
      <c r="A53" s="18"/>
      <c r="B53" s="19" t="s">
        <v>9</v>
      </c>
      <c r="C53" s="20" t="s">
        <v>66</v>
      </c>
      <c r="D53" s="18">
        <v>350</v>
      </c>
      <c r="E53" s="169"/>
      <c r="F53" s="169"/>
    </row>
    <row r="54" spans="1:6" ht="12" customHeight="1" hidden="1" outlineLevel="1">
      <c r="A54" s="18"/>
      <c r="B54" s="19" t="s">
        <v>10</v>
      </c>
      <c r="C54" s="20" t="s">
        <v>67</v>
      </c>
      <c r="D54" s="18">
        <v>350</v>
      </c>
      <c r="E54" s="169"/>
      <c r="F54" s="169"/>
    </row>
    <row r="55" spans="1:6" ht="12" customHeight="1" hidden="1" outlineLevel="1">
      <c r="A55" s="18"/>
      <c r="B55" s="23">
        <v>635006</v>
      </c>
      <c r="C55" s="20" t="s">
        <v>68</v>
      </c>
      <c r="D55" s="18">
        <v>250</v>
      </c>
      <c r="E55" s="169"/>
      <c r="F55" s="169"/>
    </row>
    <row r="56" spans="1:6" ht="12" customHeight="1" hidden="1" outlineLevel="1">
      <c r="A56" s="18"/>
      <c r="B56" s="23">
        <v>635002</v>
      </c>
      <c r="C56" s="20" t="s">
        <v>67</v>
      </c>
      <c r="D56" s="165">
        <v>210</v>
      </c>
      <c r="E56" s="169"/>
      <c r="F56" s="169"/>
    </row>
    <row r="57" spans="1:6" ht="12" customHeight="1" hidden="1" outlineLevel="1">
      <c r="A57" s="18"/>
      <c r="B57" s="23">
        <v>635004</v>
      </c>
      <c r="C57" s="20" t="s">
        <v>69</v>
      </c>
      <c r="D57" s="165">
        <v>80</v>
      </c>
      <c r="E57" s="169"/>
      <c r="F57" s="169"/>
    </row>
    <row r="58" spans="1:6" ht="12" customHeight="1" outlineLevel="1">
      <c r="A58" s="18"/>
      <c r="B58" s="23">
        <v>635009</v>
      </c>
      <c r="C58" s="20" t="s">
        <v>170</v>
      </c>
      <c r="D58" s="165">
        <v>600</v>
      </c>
      <c r="E58" s="169">
        <v>600</v>
      </c>
      <c r="F58" s="169">
        <v>600</v>
      </c>
    </row>
    <row r="59" spans="1:6" ht="12" customHeight="1" outlineLevel="1">
      <c r="A59" s="18"/>
      <c r="B59" s="23">
        <v>635006</v>
      </c>
      <c r="C59" s="20" t="s">
        <v>108</v>
      </c>
      <c r="D59" s="165">
        <v>34791</v>
      </c>
      <c r="E59" s="169">
        <v>34791</v>
      </c>
      <c r="F59" s="169">
        <v>34791</v>
      </c>
    </row>
    <row r="60" spans="1:6" ht="11.25" customHeight="1" hidden="1" outlineLevel="1">
      <c r="A60" s="18"/>
      <c r="B60" s="23">
        <v>636001</v>
      </c>
      <c r="C60" s="20" t="s">
        <v>68</v>
      </c>
      <c r="D60" s="165">
        <v>250</v>
      </c>
      <c r="E60" s="169"/>
      <c r="F60" s="169"/>
    </row>
    <row r="61" spans="1:6" s="29" customFormat="1" ht="12" customHeight="1" collapsed="1">
      <c r="A61" s="27"/>
      <c r="B61" s="99">
        <v>637</v>
      </c>
      <c r="C61" s="100" t="s">
        <v>28</v>
      </c>
      <c r="D61" s="162">
        <f>D62+D63+D64+D66+D67+D68+D70</f>
        <v>5450</v>
      </c>
      <c r="E61" s="179">
        <v>5450</v>
      </c>
      <c r="F61" s="170">
        <v>5450</v>
      </c>
    </row>
    <row r="62" spans="1:6" ht="12" customHeight="1" outlineLevel="2">
      <c r="A62" s="18" t="s">
        <v>36</v>
      </c>
      <c r="B62" s="19" t="s">
        <v>11</v>
      </c>
      <c r="C62" s="20" t="s">
        <v>121</v>
      </c>
      <c r="D62" s="165">
        <v>250</v>
      </c>
      <c r="E62" s="169">
        <v>250</v>
      </c>
      <c r="F62" s="169">
        <v>250</v>
      </c>
    </row>
    <row r="63" spans="1:6" ht="12" customHeight="1" outlineLevel="2">
      <c r="A63" s="18"/>
      <c r="B63" s="19">
        <v>637003</v>
      </c>
      <c r="C63" s="20" t="s">
        <v>165</v>
      </c>
      <c r="D63" s="165">
        <v>200</v>
      </c>
      <c r="E63" s="169">
        <v>200</v>
      </c>
      <c r="F63" s="169">
        <v>200</v>
      </c>
    </row>
    <row r="64" spans="1:6" ht="12" customHeight="1" outlineLevel="2">
      <c r="A64" s="18"/>
      <c r="B64" s="23">
        <v>637004</v>
      </c>
      <c r="C64" s="20" t="s">
        <v>70</v>
      </c>
      <c r="D64" s="165">
        <v>350</v>
      </c>
      <c r="E64" s="169">
        <v>350</v>
      </c>
      <c r="F64" s="169">
        <v>350</v>
      </c>
    </row>
    <row r="65" spans="1:6" ht="12" customHeight="1" outlineLevel="2">
      <c r="A65" s="18"/>
      <c r="B65" s="23">
        <v>637011</v>
      </c>
      <c r="C65" s="20" t="s">
        <v>161</v>
      </c>
      <c r="D65" s="165">
        <v>0</v>
      </c>
      <c r="E65" s="169">
        <v>0</v>
      </c>
      <c r="F65" s="169">
        <v>0</v>
      </c>
    </row>
    <row r="66" spans="1:6" ht="12" customHeight="1" outlineLevel="2">
      <c r="A66" s="18"/>
      <c r="B66" s="23">
        <v>637005</v>
      </c>
      <c r="C66" s="20" t="s">
        <v>135</v>
      </c>
      <c r="D66" s="165">
        <v>1000</v>
      </c>
      <c r="E66" s="169">
        <v>1000</v>
      </c>
      <c r="F66" s="169">
        <v>1000</v>
      </c>
    </row>
    <row r="67" spans="1:6" ht="12" customHeight="1" outlineLevel="2">
      <c r="A67" s="18"/>
      <c r="B67" s="23">
        <v>637014</v>
      </c>
      <c r="C67" s="20" t="s">
        <v>72</v>
      </c>
      <c r="D67" s="18">
        <v>1400</v>
      </c>
      <c r="E67" s="169">
        <v>1400</v>
      </c>
      <c r="F67" s="169">
        <v>1400</v>
      </c>
    </row>
    <row r="68" spans="1:6" ht="12" customHeight="1" outlineLevel="2">
      <c r="A68" s="18"/>
      <c r="B68" s="23">
        <v>637015</v>
      </c>
      <c r="C68" s="20" t="s">
        <v>73</v>
      </c>
      <c r="D68" s="165">
        <v>250</v>
      </c>
      <c r="E68" s="169">
        <v>250</v>
      </c>
      <c r="F68" s="169">
        <v>250</v>
      </c>
    </row>
    <row r="69" spans="1:6" ht="12" customHeight="1" outlineLevel="2">
      <c r="A69" s="18"/>
      <c r="B69" s="23">
        <v>637027</v>
      </c>
      <c r="C69" s="20" t="s">
        <v>160</v>
      </c>
      <c r="D69" s="165">
        <v>0</v>
      </c>
      <c r="E69" s="169">
        <v>0</v>
      </c>
      <c r="F69" s="169">
        <v>0</v>
      </c>
    </row>
    <row r="70" spans="1:6" ht="12" customHeight="1" outlineLevel="2">
      <c r="A70" s="18"/>
      <c r="B70" s="23">
        <v>637026</v>
      </c>
      <c r="C70" s="20" t="s">
        <v>74</v>
      </c>
      <c r="D70" s="165">
        <v>2000</v>
      </c>
      <c r="E70" s="169">
        <v>2000</v>
      </c>
      <c r="F70" s="169">
        <v>2000</v>
      </c>
    </row>
    <row r="71" spans="1:6" ht="12" customHeight="1" outlineLevel="2">
      <c r="A71" s="18"/>
      <c r="B71" s="23"/>
      <c r="C71" s="20"/>
      <c r="D71" s="165"/>
      <c r="E71" s="169"/>
      <c r="F71" s="169"/>
    </row>
    <row r="72" spans="1:6" ht="12" customHeight="1">
      <c r="A72" s="191" t="s">
        <v>117</v>
      </c>
      <c r="B72" s="192"/>
      <c r="C72" s="193"/>
      <c r="D72" s="194">
        <f>D76+D83</f>
        <v>750</v>
      </c>
      <c r="E72" s="190">
        <v>750</v>
      </c>
      <c r="F72" s="190">
        <v>750</v>
      </c>
    </row>
    <row r="73" spans="1:6" ht="12" customHeight="1" hidden="1" outlineLevel="1">
      <c r="A73" s="18"/>
      <c r="B73" s="19">
        <v>611</v>
      </c>
      <c r="C73" s="20" t="s">
        <v>44</v>
      </c>
      <c r="D73" s="165">
        <v>200</v>
      </c>
      <c r="E73" s="169"/>
      <c r="F73" s="169"/>
    </row>
    <row r="74" spans="1:6" ht="12" customHeight="1" hidden="1" outlineLevel="1">
      <c r="A74" s="18"/>
      <c r="B74" s="19">
        <v>614</v>
      </c>
      <c r="C74" s="20" t="s">
        <v>21</v>
      </c>
      <c r="D74" s="165">
        <v>35</v>
      </c>
      <c r="E74" s="169"/>
      <c r="F74" s="169"/>
    </row>
    <row r="75" spans="1:6" ht="12" customHeight="1" hidden="1" outlineLevel="1">
      <c r="A75" s="18"/>
      <c r="B75" s="19">
        <v>620</v>
      </c>
      <c r="C75" s="25" t="s">
        <v>29</v>
      </c>
      <c r="D75" s="165">
        <v>80</v>
      </c>
      <c r="E75" s="169"/>
      <c r="F75" s="169"/>
    </row>
    <row r="76" spans="1:6" s="110" customFormat="1" ht="12" customHeight="1" outlineLevel="1">
      <c r="A76" s="105"/>
      <c r="B76" s="101">
        <v>637012</v>
      </c>
      <c r="C76" s="102" t="s">
        <v>71</v>
      </c>
      <c r="D76" s="163">
        <v>600</v>
      </c>
      <c r="E76" s="171">
        <v>600</v>
      </c>
      <c r="F76" s="171">
        <v>600</v>
      </c>
    </row>
    <row r="77" spans="1:6" ht="12" customHeight="1" hidden="1" outlineLevel="1">
      <c r="A77" s="18"/>
      <c r="B77" s="19"/>
      <c r="C77" s="20"/>
      <c r="D77" s="165"/>
      <c r="E77" s="169"/>
      <c r="F77" s="169"/>
    </row>
    <row r="78" spans="1:6" ht="12" customHeight="1" hidden="1" outlineLevel="1">
      <c r="A78" s="18"/>
      <c r="B78" s="19"/>
      <c r="C78" s="20"/>
      <c r="D78" s="165"/>
      <c r="E78" s="169"/>
      <c r="F78" s="169"/>
    </row>
    <row r="79" spans="1:6" ht="12" customHeight="1" hidden="1" outlineLevel="1">
      <c r="A79" s="18"/>
      <c r="B79" s="19"/>
      <c r="C79" s="25"/>
      <c r="D79" s="165"/>
      <c r="E79" s="169"/>
      <c r="F79" s="169"/>
    </row>
    <row r="80" spans="1:6" ht="12" customHeight="1" hidden="1" outlineLevel="1">
      <c r="A80" s="18"/>
      <c r="B80" s="23"/>
      <c r="C80" s="20"/>
      <c r="D80" s="165"/>
      <c r="E80" s="169"/>
      <c r="F80" s="169"/>
    </row>
    <row r="81" spans="1:6" ht="12" customHeight="1" hidden="1" outlineLevel="1">
      <c r="A81" s="18"/>
      <c r="B81" s="23"/>
      <c r="C81" s="20"/>
      <c r="D81" s="165"/>
      <c r="E81" s="169"/>
      <c r="F81" s="169"/>
    </row>
    <row r="82" spans="1:6" ht="12" customHeight="1" hidden="1" outlineLevel="1">
      <c r="A82" s="18"/>
      <c r="B82" s="23"/>
      <c r="C82" s="20"/>
      <c r="D82" s="165"/>
      <c r="E82" s="169"/>
      <c r="F82" s="169"/>
    </row>
    <row r="83" spans="1:6" ht="12" customHeight="1" outlineLevel="1">
      <c r="A83" s="18"/>
      <c r="B83" s="23">
        <v>637017</v>
      </c>
      <c r="C83" s="20" t="s">
        <v>153</v>
      </c>
      <c r="D83" s="165">
        <v>150</v>
      </c>
      <c r="E83" s="169">
        <v>150</v>
      </c>
      <c r="F83" s="169">
        <v>150</v>
      </c>
    </row>
    <row r="84" spans="1:6" ht="12" customHeight="1" outlineLevel="1">
      <c r="A84" s="18"/>
      <c r="B84" s="23">
        <v>637031</v>
      </c>
      <c r="C84" s="20" t="s">
        <v>154</v>
      </c>
      <c r="D84" s="165">
        <v>0</v>
      </c>
      <c r="E84" s="169">
        <v>0</v>
      </c>
      <c r="F84" s="169">
        <v>0</v>
      </c>
    </row>
    <row r="85" spans="1:6" ht="12" customHeight="1" outlineLevel="1">
      <c r="A85" s="18"/>
      <c r="B85" s="23"/>
      <c r="C85" s="20"/>
      <c r="D85" s="165"/>
      <c r="E85" s="169"/>
      <c r="F85" s="169"/>
    </row>
    <row r="86" spans="1:12" s="121" customFormat="1" ht="12" customHeight="1" outlineLevel="1">
      <c r="A86" s="186" t="s">
        <v>149</v>
      </c>
      <c r="B86" s="187"/>
      <c r="C86" s="188"/>
      <c r="D86" s="189">
        <f>D87+D88+D89+D90+D91+D92+D93+D94+D95+D96</f>
        <v>0</v>
      </c>
      <c r="E86" s="190">
        <f>E87+E89+E90+E91+E92+E93+E94+E95+E96</f>
        <v>0</v>
      </c>
      <c r="F86" s="290">
        <f>F87+F89+F90+F91+F92+F93+F94+F95+F96</f>
        <v>0</v>
      </c>
      <c r="G86" s="4"/>
      <c r="H86" s="4"/>
      <c r="I86" s="4"/>
      <c r="J86" s="4"/>
      <c r="K86" s="4"/>
      <c r="L86" s="4"/>
    </row>
    <row r="87" spans="1:12" s="121" customFormat="1" ht="12" customHeight="1" outlineLevel="1">
      <c r="A87" s="181"/>
      <c r="B87" s="101">
        <v>610</v>
      </c>
      <c r="C87" s="102" t="s">
        <v>171</v>
      </c>
      <c r="D87" s="163">
        <v>0</v>
      </c>
      <c r="E87" s="171">
        <v>0</v>
      </c>
      <c r="F87" s="171">
        <v>0</v>
      </c>
      <c r="G87" s="4"/>
      <c r="H87" s="4"/>
      <c r="I87" s="4"/>
      <c r="J87" s="4"/>
      <c r="K87" s="4"/>
      <c r="L87" s="4"/>
    </row>
    <row r="88" spans="1:12" s="121" customFormat="1" ht="12" customHeight="1" outlineLevel="1">
      <c r="A88" s="181"/>
      <c r="B88" s="101">
        <v>620</v>
      </c>
      <c r="C88" s="102" t="s">
        <v>172</v>
      </c>
      <c r="D88" s="163">
        <v>0</v>
      </c>
      <c r="E88" s="171">
        <v>0</v>
      </c>
      <c r="F88" s="171">
        <v>0</v>
      </c>
      <c r="G88" s="4"/>
      <c r="H88" s="4"/>
      <c r="I88" s="4"/>
      <c r="J88" s="4"/>
      <c r="K88" s="4"/>
      <c r="L88" s="4"/>
    </row>
    <row r="89" spans="1:12" s="121" customFormat="1" ht="12" customHeight="1" outlineLevel="1">
      <c r="A89" s="181"/>
      <c r="B89" s="101">
        <v>631001</v>
      </c>
      <c r="C89" s="102" t="s">
        <v>24</v>
      </c>
      <c r="D89" s="163">
        <v>0</v>
      </c>
      <c r="E89" s="171">
        <v>0</v>
      </c>
      <c r="F89" s="171">
        <v>0</v>
      </c>
      <c r="G89" s="4"/>
      <c r="H89" s="4"/>
      <c r="I89" s="4"/>
      <c r="J89" s="4"/>
      <c r="K89" s="4"/>
      <c r="L89" s="4"/>
    </row>
    <row r="90" spans="1:12" s="121" customFormat="1" ht="12" customHeight="1" outlineLevel="1">
      <c r="A90" s="181"/>
      <c r="B90" s="101">
        <v>632001</v>
      </c>
      <c r="C90" s="102" t="s">
        <v>155</v>
      </c>
      <c r="D90" s="163">
        <v>0</v>
      </c>
      <c r="E90" s="171">
        <v>0</v>
      </c>
      <c r="F90" s="171">
        <v>0</v>
      </c>
      <c r="G90" s="4"/>
      <c r="H90" s="4"/>
      <c r="I90" s="4"/>
      <c r="J90" s="4"/>
      <c r="K90" s="4"/>
      <c r="L90" s="4"/>
    </row>
    <row r="91" spans="1:12" s="121" customFormat="1" ht="12" customHeight="1" outlineLevel="1">
      <c r="A91" s="181"/>
      <c r="B91" s="101">
        <v>632003</v>
      </c>
      <c r="C91" s="102" t="s">
        <v>152</v>
      </c>
      <c r="D91" s="163">
        <v>0</v>
      </c>
      <c r="E91" s="171">
        <v>0</v>
      </c>
      <c r="F91" s="171">
        <v>0</v>
      </c>
      <c r="G91" s="4"/>
      <c r="H91" s="4"/>
      <c r="I91" s="4"/>
      <c r="J91" s="4"/>
      <c r="K91" s="4"/>
      <c r="L91" s="4"/>
    </row>
    <row r="92" spans="1:12" s="121" customFormat="1" ht="12" customHeight="1" outlineLevel="1">
      <c r="A92" s="181"/>
      <c r="B92" s="101">
        <v>634001</v>
      </c>
      <c r="C92" s="102" t="s">
        <v>156</v>
      </c>
      <c r="D92" s="163">
        <v>0</v>
      </c>
      <c r="E92" s="171">
        <v>0</v>
      </c>
      <c r="F92" s="171">
        <v>0</v>
      </c>
      <c r="G92" s="4"/>
      <c r="H92" s="4"/>
      <c r="I92" s="4"/>
      <c r="J92" s="4"/>
      <c r="K92" s="4"/>
      <c r="L92" s="4"/>
    </row>
    <row r="93" spans="1:12" s="121" customFormat="1" ht="12" customHeight="1" outlineLevel="1">
      <c r="A93" s="181"/>
      <c r="B93" s="101">
        <v>637027</v>
      </c>
      <c r="C93" s="102" t="s">
        <v>157</v>
      </c>
      <c r="D93" s="163">
        <v>0</v>
      </c>
      <c r="E93" s="171">
        <v>0</v>
      </c>
      <c r="F93" s="171">
        <v>0</v>
      </c>
      <c r="G93" s="4"/>
      <c r="H93" s="4"/>
      <c r="I93" s="4"/>
      <c r="J93" s="4"/>
      <c r="K93" s="4"/>
      <c r="L93" s="4"/>
    </row>
    <row r="94" spans="1:12" s="121" customFormat="1" ht="12" customHeight="1" outlineLevel="1">
      <c r="A94" s="22"/>
      <c r="B94" s="23">
        <v>637026</v>
      </c>
      <c r="C94" s="20" t="s">
        <v>148</v>
      </c>
      <c r="D94" s="165">
        <v>0</v>
      </c>
      <c r="E94" s="169">
        <v>0</v>
      </c>
      <c r="F94" s="169">
        <v>0</v>
      </c>
      <c r="G94" s="4"/>
      <c r="H94" s="4"/>
      <c r="I94" s="4"/>
      <c r="J94" s="4"/>
      <c r="K94" s="4"/>
      <c r="L94" s="4"/>
    </row>
    <row r="95" spans="1:6" ht="12" customHeight="1" outlineLevel="1">
      <c r="A95" s="18"/>
      <c r="B95" s="23">
        <v>633006</v>
      </c>
      <c r="C95" s="20" t="s">
        <v>147</v>
      </c>
      <c r="D95" s="165">
        <v>0</v>
      </c>
      <c r="E95" s="169">
        <v>0</v>
      </c>
      <c r="F95" s="169">
        <v>0</v>
      </c>
    </row>
    <row r="96" spans="1:6" ht="12" customHeight="1" outlineLevel="1">
      <c r="A96" s="18"/>
      <c r="B96" s="23">
        <v>637014</v>
      </c>
      <c r="C96" s="20" t="s">
        <v>158</v>
      </c>
      <c r="D96" s="165">
        <v>0</v>
      </c>
      <c r="E96" s="169">
        <v>0</v>
      </c>
      <c r="F96" s="169">
        <v>0</v>
      </c>
    </row>
    <row r="97" spans="1:6" ht="12" customHeight="1" outlineLevel="1">
      <c r="A97" s="18"/>
      <c r="B97" s="23"/>
      <c r="C97" s="20"/>
      <c r="D97" s="165"/>
      <c r="E97" s="169"/>
      <c r="F97" s="169"/>
    </row>
    <row r="98" spans="1:6" ht="12" customHeight="1" outlineLevel="1">
      <c r="A98" s="197" t="s">
        <v>126</v>
      </c>
      <c r="B98" s="198"/>
      <c r="C98" s="199"/>
      <c r="D98" s="194">
        <f>D99+D100</f>
        <v>700</v>
      </c>
      <c r="E98" s="190">
        <v>700</v>
      </c>
      <c r="F98" s="190">
        <v>700</v>
      </c>
    </row>
    <row r="99" spans="1:6" ht="12" customHeight="1" outlineLevel="1">
      <c r="A99" s="18"/>
      <c r="B99" s="101">
        <v>651002</v>
      </c>
      <c r="C99" s="102" t="s">
        <v>127</v>
      </c>
      <c r="D99" s="163">
        <v>600</v>
      </c>
      <c r="E99" s="169">
        <v>600</v>
      </c>
      <c r="F99" s="169">
        <v>600</v>
      </c>
    </row>
    <row r="100" spans="1:6" ht="12" customHeight="1" outlineLevel="1">
      <c r="A100" s="18"/>
      <c r="B100" s="101">
        <v>653001</v>
      </c>
      <c r="C100" s="102" t="s">
        <v>177</v>
      </c>
      <c r="D100" s="163">
        <v>100</v>
      </c>
      <c r="E100" s="169">
        <v>100</v>
      </c>
      <c r="F100" s="169">
        <v>100</v>
      </c>
    </row>
    <row r="101" spans="1:6" ht="12" customHeight="1">
      <c r="A101" s="191" t="s">
        <v>116</v>
      </c>
      <c r="B101" s="192"/>
      <c r="C101" s="193"/>
      <c r="D101" s="194">
        <f>D102</f>
        <v>400</v>
      </c>
      <c r="E101" s="190">
        <v>400</v>
      </c>
      <c r="F101" s="190">
        <v>400</v>
      </c>
    </row>
    <row r="102" spans="1:6" s="29" customFormat="1" ht="12" customHeight="1">
      <c r="A102" s="112"/>
      <c r="B102" s="103">
        <v>641013</v>
      </c>
      <c r="C102" s="102" t="s">
        <v>173</v>
      </c>
      <c r="D102" s="163">
        <v>400</v>
      </c>
      <c r="E102" s="171">
        <v>400</v>
      </c>
      <c r="F102" s="271">
        <v>400</v>
      </c>
    </row>
    <row r="103" spans="1:6" ht="12" customHeight="1" hidden="1" outlineLevel="1">
      <c r="A103" s="105"/>
      <c r="B103" s="101" t="s">
        <v>98</v>
      </c>
      <c r="C103" s="102" t="s">
        <v>75</v>
      </c>
      <c r="D103" s="163">
        <v>350</v>
      </c>
      <c r="E103" s="169"/>
      <c r="F103" s="169"/>
    </row>
    <row r="104" spans="1:6" ht="12" customHeight="1" hidden="1" outlineLevel="1">
      <c r="A104" s="105"/>
      <c r="B104" s="101" t="s">
        <v>99</v>
      </c>
      <c r="C104" s="102" t="s">
        <v>75</v>
      </c>
      <c r="D104" s="163">
        <v>450</v>
      </c>
      <c r="E104" s="169"/>
      <c r="F104" s="169"/>
    </row>
    <row r="105" spans="1:6" ht="12" customHeight="1" hidden="1" outlineLevel="1">
      <c r="A105" s="105"/>
      <c r="B105" s="101" t="s">
        <v>100</v>
      </c>
      <c r="C105" s="102" t="s">
        <v>75</v>
      </c>
      <c r="D105" s="163">
        <v>550</v>
      </c>
      <c r="E105" s="169"/>
      <c r="F105" s="169"/>
    </row>
    <row r="106" spans="1:6" ht="12" customHeight="1" collapsed="1">
      <c r="A106" s="186" t="s">
        <v>128</v>
      </c>
      <c r="B106" s="200"/>
      <c r="C106" s="200"/>
      <c r="D106" s="197">
        <f>D109+D110++D111+D112</f>
        <v>560</v>
      </c>
      <c r="E106" s="190">
        <v>560</v>
      </c>
      <c r="F106" s="190">
        <v>560</v>
      </c>
    </row>
    <row r="107" spans="1:6" ht="12" customHeight="1" hidden="1" outlineLevel="1">
      <c r="A107" s="18"/>
      <c r="B107" s="19" t="s">
        <v>6</v>
      </c>
      <c r="C107" s="20" t="s">
        <v>55</v>
      </c>
      <c r="D107" s="165">
        <v>160</v>
      </c>
      <c r="E107" s="169"/>
      <c r="F107" s="169"/>
    </row>
    <row r="108" spans="1:6" ht="12" customHeight="1" hidden="1" outlineLevel="1">
      <c r="A108" s="18"/>
      <c r="B108" s="19" t="s">
        <v>101</v>
      </c>
      <c r="C108" s="20" t="s">
        <v>56</v>
      </c>
      <c r="D108" s="18">
        <v>60</v>
      </c>
      <c r="E108" s="169"/>
      <c r="F108" s="169"/>
    </row>
    <row r="109" spans="1:6" ht="12" customHeight="1" outlineLevel="1">
      <c r="A109" s="18"/>
      <c r="B109" s="19">
        <v>633015</v>
      </c>
      <c r="C109" s="20" t="s">
        <v>167</v>
      </c>
      <c r="D109" s="18"/>
      <c r="E109" s="169"/>
      <c r="F109" s="169"/>
    </row>
    <row r="110" spans="1:6" ht="12" customHeight="1" outlineLevel="1">
      <c r="A110" s="18"/>
      <c r="B110" s="19">
        <v>635004</v>
      </c>
      <c r="C110" s="20" t="s">
        <v>166</v>
      </c>
      <c r="D110" s="18"/>
      <c r="E110" s="169"/>
      <c r="F110" s="169"/>
    </row>
    <row r="111" spans="1:6" ht="12" customHeight="1" outlineLevel="1">
      <c r="A111" s="18"/>
      <c r="B111" s="103">
        <v>637005</v>
      </c>
      <c r="C111" s="102" t="s">
        <v>174</v>
      </c>
      <c r="D111" s="18">
        <v>560</v>
      </c>
      <c r="E111" s="169">
        <v>560</v>
      </c>
      <c r="F111" s="169">
        <v>560</v>
      </c>
    </row>
    <row r="112" spans="1:6" ht="12" customHeight="1" outlineLevel="1">
      <c r="A112" s="18"/>
      <c r="B112" s="103">
        <v>642006</v>
      </c>
      <c r="C112" s="102" t="s">
        <v>145</v>
      </c>
      <c r="D112" s="18"/>
      <c r="E112" s="169"/>
      <c r="F112" s="169"/>
    </row>
    <row r="113" spans="1:6" ht="12" customHeight="1" outlineLevel="1">
      <c r="A113" s="18"/>
      <c r="B113" s="19"/>
      <c r="C113" s="20"/>
      <c r="D113" s="18"/>
      <c r="E113" s="169"/>
      <c r="F113" s="169"/>
    </row>
    <row r="114" spans="1:6" ht="12" customHeight="1">
      <c r="A114" s="191" t="s">
        <v>13</v>
      </c>
      <c r="B114" s="192"/>
      <c r="C114" s="193"/>
      <c r="D114" s="194">
        <f>D115+D117</f>
        <v>1900</v>
      </c>
      <c r="E114" s="190">
        <v>1900</v>
      </c>
      <c r="F114" s="190">
        <v>1900</v>
      </c>
    </row>
    <row r="115" spans="1:6" ht="12" customHeight="1">
      <c r="A115" s="18"/>
      <c r="B115" s="103">
        <v>635006</v>
      </c>
      <c r="C115" s="111" t="s">
        <v>27</v>
      </c>
      <c r="D115" s="163">
        <v>500</v>
      </c>
      <c r="E115" s="169">
        <v>500</v>
      </c>
      <c r="F115" s="169">
        <v>500</v>
      </c>
    </row>
    <row r="116" spans="1:6" ht="12" customHeight="1" hidden="1" outlineLevel="1">
      <c r="A116" s="18"/>
      <c r="B116" s="101">
        <v>635006</v>
      </c>
      <c r="C116" s="102" t="s">
        <v>68</v>
      </c>
      <c r="D116" s="163">
        <v>30</v>
      </c>
      <c r="E116" s="169"/>
      <c r="F116" s="169"/>
    </row>
    <row r="117" spans="1:6" ht="12" customHeight="1" outlineLevel="1">
      <c r="A117" s="18"/>
      <c r="B117" s="101">
        <v>644001</v>
      </c>
      <c r="C117" s="102" t="s">
        <v>110</v>
      </c>
      <c r="D117" s="163">
        <v>1400</v>
      </c>
      <c r="E117" s="169">
        <v>1400</v>
      </c>
      <c r="F117" s="169">
        <v>1400</v>
      </c>
    </row>
    <row r="118" spans="1:6" ht="12" customHeight="1">
      <c r="A118" s="18"/>
      <c r="B118" s="23"/>
      <c r="C118" s="20"/>
      <c r="D118" s="166"/>
      <c r="E118" s="169"/>
      <c r="F118" s="169"/>
    </row>
    <row r="119" spans="1:6" ht="12" customHeight="1">
      <c r="A119" s="191" t="s">
        <v>87</v>
      </c>
      <c r="B119" s="192"/>
      <c r="C119" s="196"/>
      <c r="D119" s="194">
        <f>D122</f>
        <v>12000</v>
      </c>
      <c r="E119" s="190">
        <v>12000</v>
      </c>
      <c r="F119" s="190">
        <v>12000</v>
      </c>
    </row>
    <row r="120" spans="1:6" ht="12" customHeight="1" hidden="1" outlineLevel="1">
      <c r="A120" s="18"/>
      <c r="B120" s="23">
        <v>635004</v>
      </c>
      <c r="C120" s="20" t="s">
        <v>69</v>
      </c>
      <c r="D120" s="18">
        <v>30</v>
      </c>
      <c r="E120" s="169"/>
      <c r="F120" s="169"/>
    </row>
    <row r="121" spans="1:6" ht="12" customHeight="1" hidden="1" outlineLevel="1">
      <c r="A121" s="18"/>
      <c r="B121" s="23">
        <v>635006</v>
      </c>
      <c r="C121" s="20" t="s">
        <v>68</v>
      </c>
      <c r="D121" s="18">
        <v>30</v>
      </c>
      <c r="E121" s="169"/>
      <c r="F121" s="169"/>
    </row>
    <row r="122" spans="1:6" ht="12" customHeight="1" collapsed="1">
      <c r="A122" s="18"/>
      <c r="B122" s="103">
        <v>637004</v>
      </c>
      <c r="C122" s="111" t="s">
        <v>111</v>
      </c>
      <c r="D122" s="163">
        <v>12000</v>
      </c>
      <c r="E122" s="169">
        <v>12000</v>
      </c>
      <c r="F122" s="169">
        <v>12000</v>
      </c>
    </row>
    <row r="123" spans="1:6" ht="12" customHeight="1">
      <c r="A123" s="18"/>
      <c r="B123" s="28"/>
      <c r="C123" s="28"/>
      <c r="D123" s="27"/>
      <c r="E123" s="169"/>
      <c r="F123" s="169"/>
    </row>
    <row r="124" spans="1:6" ht="12" customHeight="1">
      <c r="A124" s="191" t="s">
        <v>14</v>
      </c>
      <c r="B124" s="192"/>
      <c r="C124" s="193"/>
      <c r="D124" s="194">
        <f>+D126+D128</f>
        <v>2400</v>
      </c>
      <c r="E124" s="190">
        <v>2400</v>
      </c>
      <c r="F124" s="190">
        <v>2400</v>
      </c>
    </row>
    <row r="125" spans="1:6" ht="12" customHeight="1" hidden="1" outlineLevel="1">
      <c r="A125" s="18"/>
      <c r="B125" s="19" t="s">
        <v>12</v>
      </c>
      <c r="C125" s="20" t="s">
        <v>56</v>
      </c>
      <c r="D125" s="165">
        <v>70</v>
      </c>
      <c r="E125" s="169"/>
      <c r="F125" s="169"/>
    </row>
    <row r="126" spans="1:6" ht="12" customHeight="1" collapsed="1">
      <c r="A126" s="18"/>
      <c r="B126" s="103">
        <v>635006</v>
      </c>
      <c r="C126" s="111" t="s">
        <v>27</v>
      </c>
      <c r="D126" s="163">
        <v>1000</v>
      </c>
      <c r="E126" s="169">
        <v>1000</v>
      </c>
      <c r="F126" s="169">
        <v>1000</v>
      </c>
    </row>
    <row r="127" spans="1:6" ht="12" customHeight="1" hidden="1" outlineLevel="1">
      <c r="A127" s="18"/>
      <c r="B127" s="101">
        <v>635004</v>
      </c>
      <c r="C127" s="102" t="s">
        <v>69</v>
      </c>
      <c r="D127" s="163">
        <v>25</v>
      </c>
      <c r="E127" s="169"/>
      <c r="F127" s="169"/>
    </row>
    <row r="128" spans="1:6" ht="12" customHeight="1" outlineLevel="1">
      <c r="A128" s="18"/>
      <c r="B128" s="101">
        <v>632001</v>
      </c>
      <c r="C128" s="102" t="s">
        <v>118</v>
      </c>
      <c r="D128" s="163">
        <v>1400</v>
      </c>
      <c r="E128" s="169">
        <v>1400</v>
      </c>
      <c r="F128" s="169">
        <v>1400</v>
      </c>
    </row>
    <row r="129" spans="1:6" ht="12" customHeight="1">
      <c r="A129" s="18"/>
      <c r="B129" s="19"/>
      <c r="C129" s="20"/>
      <c r="D129" s="27"/>
      <c r="E129" s="169"/>
      <c r="F129" s="169"/>
    </row>
    <row r="130" spans="1:6" ht="12" customHeight="1">
      <c r="A130" s="191" t="s">
        <v>112</v>
      </c>
      <c r="B130" s="201"/>
      <c r="C130" s="202"/>
      <c r="D130" s="194">
        <f>D131+D132+D133+D137+D138+D139+D140+D141+D142</f>
        <v>14922</v>
      </c>
      <c r="E130" s="223">
        <v>14922</v>
      </c>
      <c r="F130" s="223">
        <v>14922</v>
      </c>
    </row>
    <row r="131" spans="1:6" ht="12" customHeight="1">
      <c r="A131" s="27"/>
      <c r="B131" s="103">
        <v>611</v>
      </c>
      <c r="C131" s="111" t="s">
        <v>113</v>
      </c>
      <c r="D131" s="163">
        <v>9561</v>
      </c>
      <c r="E131" s="163">
        <v>9561</v>
      </c>
      <c r="F131" s="225">
        <v>9561</v>
      </c>
    </row>
    <row r="132" spans="1:6" ht="12" customHeight="1">
      <c r="A132" s="27"/>
      <c r="B132" s="103">
        <v>620</v>
      </c>
      <c r="C132" s="111" t="s">
        <v>119</v>
      </c>
      <c r="D132" s="163">
        <v>2901</v>
      </c>
      <c r="E132" s="163">
        <v>2901</v>
      </c>
      <c r="F132" s="225">
        <v>2901</v>
      </c>
    </row>
    <row r="133" spans="1:6" ht="12" customHeight="1" outlineLevel="1">
      <c r="A133" s="18"/>
      <c r="B133" s="101">
        <v>633004</v>
      </c>
      <c r="C133" s="102" t="s">
        <v>129</v>
      </c>
      <c r="D133" s="163">
        <v>800</v>
      </c>
      <c r="E133" s="163">
        <v>800</v>
      </c>
      <c r="F133" s="225">
        <v>800</v>
      </c>
    </row>
    <row r="134" spans="1:6" ht="12" customHeight="1" hidden="1" outlineLevel="1">
      <c r="A134" s="18"/>
      <c r="B134" s="103" t="s">
        <v>12</v>
      </c>
      <c r="C134" s="102" t="s">
        <v>56</v>
      </c>
      <c r="D134" s="167">
        <v>550</v>
      </c>
      <c r="E134" s="167"/>
      <c r="F134" s="226"/>
    </row>
    <row r="135" spans="1:6" ht="12" customHeight="1" hidden="1" outlineLevel="1">
      <c r="A135" s="18"/>
      <c r="B135" s="101">
        <v>632002</v>
      </c>
      <c r="C135" s="102" t="s">
        <v>57</v>
      </c>
      <c r="D135" s="167">
        <v>450</v>
      </c>
      <c r="E135" s="167"/>
      <c r="F135" s="226"/>
    </row>
    <row r="136" spans="1:6" ht="12" customHeight="1" hidden="1" outlineLevel="1">
      <c r="A136" s="18"/>
      <c r="B136" s="101">
        <v>635006</v>
      </c>
      <c r="C136" s="102" t="s">
        <v>68</v>
      </c>
      <c r="D136" s="165">
        <v>150</v>
      </c>
      <c r="E136" s="165"/>
      <c r="F136" s="227"/>
    </row>
    <row r="137" spans="1:6" ht="12" customHeight="1" outlineLevel="1">
      <c r="A137" s="18"/>
      <c r="B137" s="101">
        <v>633006</v>
      </c>
      <c r="C137" s="102" t="s">
        <v>136</v>
      </c>
      <c r="D137" s="165">
        <v>200</v>
      </c>
      <c r="E137" s="165">
        <v>200</v>
      </c>
      <c r="F137" s="227">
        <v>200</v>
      </c>
    </row>
    <row r="138" spans="1:6" ht="12" customHeight="1" outlineLevel="1">
      <c r="A138" s="18"/>
      <c r="B138" s="101">
        <v>633010</v>
      </c>
      <c r="C138" s="102" t="s">
        <v>137</v>
      </c>
      <c r="D138" s="165">
        <v>0</v>
      </c>
      <c r="E138" s="165">
        <v>0</v>
      </c>
      <c r="F138" s="227">
        <v>0</v>
      </c>
    </row>
    <row r="139" spans="1:6" ht="12" customHeight="1" outlineLevel="1">
      <c r="A139" s="18"/>
      <c r="B139" s="101">
        <v>635004</v>
      </c>
      <c r="C139" s="102" t="s">
        <v>130</v>
      </c>
      <c r="D139" s="163">
        <v>200</v>
      </c>
      <c r="E139" s="163">
        <v>200</v>
      </c>
      <c r="F139" s="225">
        <v>200</v>
      </c>
    </row>
    <row r="140" spans="1:6" ht="12" customHeight="1" outlineLevel="1">
      <c r="A140" s="18"/>
      <c r="B140" s="101">
        <v>633015</v>
      </c>
      <c r="C140" s="102" t="s">
        <v>120</v>
      </c>
      <c r="D140" s="163">
        <v>500</v>
      </c>
      <c r="E140" s="163">
        <v>500</v>
      </c>
      <c r="F140" s="225">
        <v>500</v>
      </c>
    </row>
    <row r="141" spans="1:6" ht="12" customHeight="1" outlineLevel="1">
      <c r="A141" s="18"/>
      <c r="B141" s="101">
        <v>637015</v>
      </c>
      <c r="C141" s="102" t="s">
        <v>159</v>
      </c>
      <c r="D141" s="163">
        <v>0</v>
      </c>
      <c r="E141" s="163">
        <v>0</v>
      </c>
      <c r="F141" s="225">
        <v>0</v>
      </c>
    </row>
    <row r="142" spans="1:6" ht="12" customHeight="1">
      <c r="A142" s="18"/>
      <c r="B142" s="23">
        <v>637014</v>
      </c>
      <c r="C142" s="20" t="s">
        <v>72</v>
      </c>
      <c r="D142" s="274">
        <v>760</v>
      </c>
      <c r="E142" s="169">
        <v>760</v>
      </c>
      <c r="F142" s="225">
        <v>760</v>
      </c>
    </row>
    <row r="143" spans="1:6" ht="12" customHeight="1">
      <c r="A143" s="191" t="s">
        <v>178</v>
      </c>
      <c r="B143" s="203"/>
      <c r="C143" s="204"/>
      <c r="D143" s="194">
        <f>D145+D144</f>
        <v>2120</v>
      </c>
      <c r="E143" s="190">
        <v>2120</v>
      </c>
      <c r="F143" s="190">
        <v>2120</v>
      </c>
    </row>
    <row r="144" spans="1:6" ht="12" customHeight="1">
      <c r="A144" s="27"/>
      <c r="B144" s="103">
        <v>633016</v>
      </c>
      <c r="C144" s="102" t="s">
        <v>138</v>
      </c>
      <c r="D144" s="163">
        <v>120</v>
      </c>
      <c r="E144" s="169">
        <v>120</v>
      </c>
      <c r="F144" s="169">
        <v>120</v>
      </c>
    </row>
    <row r="145" spans="1:6" ht="12" customHeight="1">
      <c r="A145" s="27"/>
      <c r="B145" s="101">
        <v>637002</v>
      </c>
      <c r="C145" s="102" t="s">
        <v>169</v>
      </c>
      <c r="D145" s="163">
        <v>2000</v>
      </c>
      <c r="E145" s="169">
        <v>2000</v>
      </c>
      <c r="F145" s="169">
        <v>2000</v>
      </c>
    </row>
    <row r="146" spans="1:6" ht="12" customHeight="1" hidden="1" outlineLevel="1">
      <c r="A146" s="18"/>
      <c r="B146" s="23">
        <v>635006</v>
      </c>
      <c r="C146" s="20" t="s">
        <v>68</v>
      </c>
      <c r="D146" s="165">
        <v>30</v>
      </c>
      <c r="E146" s="169"/>
      <c r="F146" s="169"/>
    </row>
    <row r="147" spans="1:6" ht="12" customHeight="1" outlineLevel="1">
      <c r="A147" s="18"/>
      <c r="B147" s="23"/>
      <c r="C147" s="20"/>
      <c r="D147" s="165"/>
      <c r="E147" s="169"/>
      <c r="F147" s="169"/>
    </row>
    <row r="148" spans="1:6" ht="12" customHeight="1">
      <c r="A148" s="191" t="s">
        <v>88</v>
      </c>
      <c r="B148" s="201"/>
      <c r="C148" s="202"/>
      <c r="D148" s="194">
        <f>D152+D153</f>
        <v>2350</v>
      </c>
      <c r="E148" s="190">
        <v>2350</v>
      </c>
      <c r="F148" s="190">
        <v>2350</v>
      </c>
    </row>
    <row r="149" spans="1:6" ht="12" customHeight="1" hidden="1" outlineLevel="1">
      <c r="A149" s="18"/>
      <c r="B149" s="19" t="s">
        <v>12</v>
      </c>
      <c r="C149" s="20" t="s">
        <v>56</v>
      </c>
      <c r="D149" s="18">
        <v>70</v>
      </c>
      <c r="E149" s="169"/>
      <c r="F149" s="169"/>
    </row>
    <row r="150" spans="1:6" ht="12" customHeight="1" hidden="1" outlineLevel="1">
      <c r="A150" s="18"/>
      <c r="B150" s="23">
        <v>632002</v>
      </c>
      <c r="C150" s="20" t="s">
        <v>57</v>
      </c>
      <c r="D150" s="18">
        <v>45</v>
      </c>
      <c r="E150" s="169"/>
      <c r="F150" s="169"/>
    </row>
    <row r="151" spans="1:6" ht="12" customHeight="1" hidden="1" outlineLevel="1">
      <c r="A151" s="18"/>
      <c r="B151" s="23">
        <v>635006</v>
      </c>
      <c r="C151" s="20" t="s">
        <v>68</v>
      </c>
      <c r="D151" s="18">
        <v>20</v>
      </c>
      <c r="E151" s="169"/>
      <c r="F151" s="169"/>
    </row>
    <row r="152" spans="1:6" ht="12" customHeight="1" collapsed="1">
      <c r="A152" s="18"/>
      <c r="B152" s="101">
        <v>642006</v>
      </c>
      <c r="C152" s="102" t="s">
        <v>114</v>
      </c>
      <c r="D152" s="163">
        <v>350</v>
      </c>
      <c r="E152" s="169">
        <v>350</v>
      </c>
      <c r="F152" s="169">
        <v>350</v>
      </c>
    </row>
    <row r="153" spans="1:6" ht="12" customHeight="1">
      <c r="A153" s="18" t="s">
        <v>175</v>
      </c>
      <c r="B153" s="101">
        <v>642001</v>
      </c>
      <c r="C153" s="102" t="s">
        <v>176</v>
      </c>
      <c r="D153" s="163">
        <v>2000</v>
      </c>
      <c r="E153" s="169">
        <v>2000</v>
      </c>
      <c r="F153" s="169">
        <v>2000</v>
      </c>
    </row>
    <row r="154" spans="1:6" ht="12" customHeight="1">
      <c r="A154" s="260"/>
      <c r="B154" s="120"/>
      <c r="C154" s="261"/>
      <c r="D154" s="262"/>
      <c r="E154" s="213"/>
      <c r="F154" s="213"/>
    </row>
    <row r="155" spans="1:43" ht="12" customHeight="1">
      <c r="A155" s="229" t="s">
        <v>94</v>
      </c>
      <c r="B155" s="192"/>
      <c r="C155" s="247"/>
      <c r="D155" s="206">
        <f>D163+D170+D171+D172</f>
        <v>670</v>
      </c>
      <c r="E155" s="190">
        <v>670</v>
      </c>
      <c r="F155" s="190">
        <v>670</v>
      </c>
      <c r="G155" s="14"/>
      <c r="H155" s="14"/>
      <c r="I155" s="14"/>
      <c r="J155" s="14"/>
      <c r="K155" s="14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67"/>
    </row>
    <row r="156" spans="1:43" ht="12" customHeight="1" hidden="1" outlineLevel="1">
      <c r="A156" s="178"/>
      <c r="B156" s="19"/>
      <c r="C156" s="25" t="s">
        <v>92</v>
      </c>
      <c r="D156" s="28">
        <v>900</v>
      </c>
      <c r="E156" s="169"/>
      <c r="F156" s="169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268"/>
    </row>
    <row r="157" spans="1:43" ht="12" customHeight="1" hidden="1" outlineLevel="1">
      <c r="A157" s="178"/>
      <c r="B157" s="19"/>
      <c r="C157" s="25" t="s">
        <v>91</v>
      </c>
      <c r="D157" s="240">
        <v>3000</v>
      </c>
      <c r="E157" s="169"/>
      <c r="F157" s="169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268"/>
    </row>
    <row r="158" spans="1:43" ht="12" customHeight="1" hidden="1" outlineLevel="1">
      <c r="A158" s="178"/>
      <c r="B158" s="19"/>
      <c r="C158" s="25" t="s">
        <v>93</v>
      </c>
      <c r="D158" s="240">
        <v>420</v>
      </c>
      <c r="E158" s="169"/>
      <c r="F158" s="169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268"/>
    </row>
    <row r="159" spans="1:43" ht="12" customHeight="1" hidden="1" outlineLevel="1">
      <c r="A159" s="178"/>
      <c r="B159" s="19"/>
      <c r="C159" s="25" t="s">
        <v>22</v>
      </c>
      <c r="D159" s="240">
        <v>310</v>
      </c>
      <c r="E159" s="169"/>
      <c r="F159" s="169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268"/>
    </row>
    <row r="160" spans="1:43" ht="12" customHeight="1" hidden="1" outlineLevel="1">
      <c r="A160" s="178"/>
      <c r="B160" s="23"/>
      <c r="C160" s="25" t="s">
        <v>89</v>
      </c>
      <c r="D160" s="240">
        <v>210</v>
      </c>
      <c r="E160" s="169"/>
      <c r="F160" s="169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268"/>
    </row>
    <row r="161" spans="1:43" ht="12" customHeight="1" hidden="1" outlineLevel="1">
      <c r="A161" s="178"/>
      <c r="B161" s="23"/>
      <c r="C161" s="25" t="s">
        <v>90</v>
      </c>
      <c r="D161" s="240">
        <v>670</v>
      </c>
      <c r="E161" s="169"/>
      <c r="F161" s="169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268"/>
    </row>
    <row r="162" spans="1:43" ht="12" customHeight="1" hidden="1" outlineLevel="1">
      <c r="A162" s="178"/>
      <c r="B162" s="23"/>
      <c r="C162" s="25" t="s">
        <v>23</v>
      </c>
      <c r="D162" s="240">
        <v>270</v>
      </c>
      <c r="E162" s="169"/>
      <c r="F162" s="169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268"/>
    </row>
    <row r="163" spans="1:43" ht="12" customHeight="1" collapsed="1">
      <c r="A163" s="178"/>
      <c r="B163" s="23">
        <v>632001</v>
      </c>
      <c r="C163" s="25" t="s">
        <v>115</v>
      </c>
      <c r="D163" s="28">
        <v>360</v>
      </c>
      <c r="E163" s="169">
        <v>360</v>
      </c>
      <c r="F163" s="169">
        <v>360</v>
      </c>
      <c r="G163" s="14"/>
      <c r="H163" s="14"/>
      <c r="I163" s="14"/>
      <c r="J163" s="14"/>
      <c r="K163" s="14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66"/>
      <c r="AK163" s="266"/>
      <c r="AL163" s="266"/>
      <c r="AM163" s="266"/>
      <c r="AN163" s="266"/>
      <c r="AO163" s="266"/>
      <c r="AP163" s="266"/>
      <c r="AQ163" s="269"/>
    </row>
    <row r="164" spans="1:6" ht="12" customHeight="1" hidden="1" outlineLevel="1">
      <c r="A164" s="263"/>
      <c r="B164" s="264"/>
      <c r="C164" s="265"/>
      <c r="D164" s="266"/>
      <c r="E164" s="177"/>
      <c r="F164" s="177"/>
    </row>
    <row r="165" spans="1:6" ht="12" customHeight="1" hidden="1" outlineLevel="1">
      <c r="A165" s="178"/>
      <c r="B165" s="19"/>
      <c r="C165" s="25"/>
      <c r="D165" s="28"/>
      <c r="E165" s="169"/>
      <c r="F165" s="169"/>
    </row>
    <row r="166" spans="1:6" ht="12" customHeight="1" hidden="1" outlineLevel="1">
      <c r="A166" s="178"/>
      <c r="B166" s="19"/>
      <c r="C166" s="25"/>
      <c r="D166" s="28"/>
      <c r="E166" s="169"/>
      <c r="F166" s="169"/>
    </row>
    <row r="167" spans="1:6" ht="12" customHeight="1" hidden="1" outlineLevel="1">
      <c r="A167" s="178"/>
      <c r="B167" s="19"/>
      <c r="C167" s="25"/>
      <c r="D167" s="28"/>
      <c r="E167" s="169"/>
      <c r="F167" s="169"/>
    </row>
    <row r="168" spans="1:6" ht="12" customHeight="1" hidden="1" outlineLevel="1">
      <c r="A168" s="178"/>
      <c r="B168" s="19"/>
      <c r="C168" s="25"/>
      <c r="D168" s="28"/>
      <c r="E168" s="169"/>
      <c r="F168" s="169"/>
    </row>
    <row r="169" spans="1:6" ht="12" customHeight="1" hidden="1" outlineLevel="1">
      <c r="A169" s="178"/>
      <c r="B169" s="120"/>
      <c r="C169" s="25"/>
      <c r="D169" s="28"/>
      <c r="E169" s="169"/>
      <c r="F169" s="169"/>
    </row>
    <row r="170" spans="1:6" ht="12" customHeight="1" outlineLevel="1">
      <c r="A170" s="178"/>
      <c r="B170" s="217">
        <v>632003</v>
      </c>
      <c r="C170" s="25" t="s">
        <v>152</v>
      </c>
      <c r="D170" s="230">
        <v>180</v>
      </c>
      <c r="E170" s="169">
        <v>180</v>
      </c>
      <c r="F170" s="169">
        <v>180</v>
      </c>
    </row>
    <row r="171" spans="1:6" ht="12" customHeight="1" outlineLevel="1">
      <c r="A171" s="178"/>
      <c r="B171" s="23">
        <v>637005</v>
      </c>
      <c r="C171" s="25" t="s">
        <v>135</v>
      </c>
      <c r="D171" s="230">
        <v>130</v>
      </c>
      <c r="E171" s="169">
        <v>130</v>
      </c>
      <c r="F171" s="169">
        <v>130</v>
      </c>
    </row>
    <row r="172" spans="1:6" ht="12" customHeight="1" outlineLevel="1">
      <c r="A172" s="178"/>
      <c r="B172" s="23">
        <v>637015</v>
      </c>
      <c r="C172" s="25" t="s">
        <v>73</v>
      </c>
      <c r="D172" s="230">
        <v>0</v>
      </c>
      <c r="E172" s="169">
        <v>0</v>
      </c>
      <c r="F172" s="169">
        <v>0</v>
      </c>
    </row>
    <row r="173" spans="1:6" ht="12" customHeight="1" outlineLevel="1">
      <c r="A173" s="291"/>
      <c r="B173" s="292"/>
      <c r="C173" s="272"/>
      <c r="D173" s="218"/>
      <c r="E173" s="169"/>
      <c r="F173" s="169"/>
    </row>
    <row r="174" spans="1:6" s="273" customFormat="1" ht="12" customHeight="1" outlineLevel="1">
      <c r="A174" s="284" t="s">
        <v>185</v>
      </c>
      <c r="B174" s="285"/>
      <c r="C174" s="286"/>
      <c r="D174" s="287">
        <f>+D175+D176+D177+D178+D179+D180+D181</f>
        <v>11133</v>
      </c>
      <c r="E174" s="287">
        <f>+E175+E176+E177+E178+E179+E180+E181</f>
        <v>11133</v>
      </c>
      <c r="F174" s="287">
        <f>+F175+F176+F177+F178+F179+F180+F181</f>
        <v>11133</v>
      </c>
    </row>
    <row r="175" spans="1:6" ht="12" customHeight="1" outlineLevel="1">
      <c r="A175" s="283"/>
      <c r="B175" s="23">
        <v>610</v>
      </c>
      <c r="C175" s="25" t="s">
        <v>113</v>
      </c>
      <c r="D175" s="288">
        <v>6898</v>
      </c>
      <c r="E175" s="169">
        <v>6898</v>
      </c>
      <c r="F175" s="169">
        <v>6898</v>
      </c>
    </row>
    <row r="176" spans="1:6" ht="12" customHeight="1" outlineLevel="1">
      <c r="A176" s="281"/>
      <c r="B176" s="23">
        <v>620</v>
      </c>
      <c r="C176" s="282" t="s">
        <v>182</v>
      </c>
      <c r="D176" s="218">
        <v>2412</v>
      </c>
      <c r="E176" s="169">
        <v>2412</v>
      </c>
      <c r="F176" s="169">
        <v>2412</v>
      </c>
    </row>
    <row r="177" spans="1:6" ht="12" customHeight="1" outlineLevel="1">
      <c r="A177" s="178"/>
      <c r="B177" s="23">
        <v>632003</v>
      </c>
      <c r="C177" s="272" t="s">
        <v>183</v>
      </c>
      <c r="D177" s="218">
        <v>250</v>
      </c>
      <c r="E177" s="169">
        <v>250</v>
      </c>
      <c r="F177" s="169">
        <v>250</v>
      </c>
    </row>
    <row r="178" spans="1:6" ht="12" customHeight="1" outlineLevel="1">
      <c r="A178" s="178"/>
      <c r="B178" s="23">
        <v>636001</v>
      </c>
      <c r="C178" s="272" t="s">
        <v>184</v>
      </c>
      <c r="D178" s="218">
        <v>800</v>
      </c>
      <c r="E178" s="169">
        <v>800</v>
      </c>
      <c r="F178" s="169">
        <v>800</v>
      </c>
    </row>
    <row r="179" spans="1:6" ht="12" customHeight="1" outlineLevel="1">
      <c r="A179" s="178"/>
      <c r="B179" s="23">
        <v>637014</v>
      </c>
      <c r="C179" s="272" t="s">
        <v>72</v>
      </c>
      <c r="D179" s="218">
        <v>418</v>
      </c>
      <c r="E179" s="169">
        <v>418</v>
      </c>
      <c r="F179" s="169">
        <v>418</v>
      </c>
    </row>
    <row r="180" spans="1:6" ht="12" customHeight="1" outlineLevel="1">
      <c r="A180" s="178"/>
      <c r="B180" s="23">
        <v>633006</v>
      </c>
      <c r="C180" s="272" t="s">
        <v>59</v>
      </c>
      <c r="D180" s="218">
        <v>325</v>
      </c>
      <c r="E180" s="169">
        <v>325</v>
      </c>
      <c r="F180" s="169">
        <v>325</v>
      </c>
    </row>
    <row r="181" spans="1:6" ht="12" customHeight="1" outlineLevel="1">
      <c r="A181" s="178"/>
      <c r="B181" s="23">
        <v>631001</v>
      </c>
      <c r="C181" s="272" t="s">
        <v>192</v>
      </c>
      <c r="D181" s="218">
        <v>30</v>
      </c>
      <c r="E181" s="169">
        <v>30</v>
      </c>
      <c r="F181" s="169">
        <v>30</v>
      </c>
    </row>
    <row r="182" spans="1:12" s="185" customFormat="1" ht="16.5" customHeight="1" thickBot="1">
      <c r="A182" s="278" t="s">
        <v>15</v>
      </c>
      <c r="B182" s="279"/>
      <c r="C182" s="280"/>
      <c r="D182" s="241">
        <f>D9+D72+D86+D98+D101+D106+D114+D119+D124+D130+D143+D148+D155+D174</f>
        <v>145934</v>
      </c>
      <c r="E182" s="209">
        <v>145934</v>
      </c>
      <c r="F182" s="209">
        <v>145934</v>
      </c>
      <c r="G182" s="4"/>
      <c r="H182" s="4"/>
      <c r="I182" s="4"/>
      <c r="J182" s="4"/>
      <c r="K182" s="14"/>
      <c r="L182" s="4"/>
    </row>
    <row r="183" spans="1:11" ht="16.5" customHeight="1" thickTop="1">
      <c r="A183" s="276"/>
      <c r="B183" s="12"/>
      <c r="C183" s="277"/>
      <c r="D183" s="242"/>
      <c r="E183" s="179"/>
      <c r="F183" s="169"/>
      <c r="K183" s="14"/>
    </row>
    <row r="184" spans="1:11" ht="12" customHeight="1">
      <c r="A184" s="221" t="s">
        <v>168</v>
      </c>
      <c r="B184" s="220"/>
      <c r="C184" s="248"/>
      <c r="D184" s="243">
        <f>D185+D186+D187</f>
        <v>17930</v>
      </c>
      <c r="E184" s="289">
        <v>17930</v>
      </c>
      <c r="F184" s="289">
        <v>17930</v>
      </c>
      <c r="G184" s="14"/>
      <c r="J184" s="14"/>
      <c r="K184" s="14"/>
    </row>
    <row r="185" spans="1:11" ht="12.75" customHeight="1">
      <c r="A185" s="228" t="s">
        <v>179</v>
      </c>
      <c r="B185" s="103">
        <v>717001</v>
      </c>
      <c r="C185" s="249" t="s">
        <v>187</v>
      </c>
      <c r="D185" s="275">
        <v>2265</v>
      </c>
      <c r="E185" s="169">
        <v>2265</v>
      </c>
      <c r="F185" s="169">
        <v>2265</v>
      </c>
      <c r="G185" s="14"/>
      <c r="J185" s="14"/>
      <c r="K185" s="14"/>
    </row>
    <row r="186" spans="1:11" ht="12.75" customHeight="1">
      <c r="A186" s="228" t="s">
        <v>179</v>
      </c>
      <c r="B186" s="103">
        <v>717001</v>
      </c>
      <c r="C186" s="249" t="s">
        <v>193</v>
      </c>
      <c r="D186" s="275">
        <v>6265</v>
      </c>
      <c r="E186" s="169">
        <v>6265</v>
      </c>
      <c r="F186" s="169">
        <v>6265</v>
      </c>
      <c r="G186" s="14"/>
      <c r="J186" s="14"/>
      <c r="K186" s="14"/>
    </row>
    <row r="187" spans="1:11" ht="12" customHeight="1">
      <c r="A187" s="228"/>
      <c r="B187" s="103"/>
      <c r="C187" s="249"/>
      <c r="D187" s="275">
        <v>9400</v>
      </c>
      <c r="E187" s="169">
        <v>9400</v>
      </c>
      <c r="F187" s="169">
        <v>9400</v>
      </c>
      <c r="G187" s="14"/>
      <c r="J187" s="14"/>
      <c r="K187" s="14"/>
    </row>
    <row r="188" spans="1:12" s="185" customFormat="1" ht="16.5" customHeight="1">
      <c r="A188" s="231" t="s">
        <v>19</v>
      </c>
      <c r="B188" s="210"/>
      <c r="C188" s="250"/>
      <c r="D188" s="244">
        <f>D184</f>
        <v>17930</v>
      </c>
      <c r="E188" s="209">
        <v>17930</v>
      </c>
      <c r="F188" s="209">
        <v>17930</v>
      </c>
      <c r="G188" s="14"/>
      <c r="H188" s="14"/>
      <c r="I188" s="4"/>
      <c r="J188" s="4"/>
      <c r="K188" s="4"/>
      <c r="L188" s="4"/>
    </row>
    <row r="189" spans="1:113" ht="16.5" customHeight="1">
      <c r="A189" s="232"/>
      <c r="B189" s="87"/>
      <c r="C189" s="251"/>
      <c r="D189" s="172"/>
      <c r="E189" s="169"/>
      <c r="F189" s="169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I189" s="14"/>
    </row>
    <row r="190" spans="1:113" s="88" customFormat="1" ht="16.5" customHeight="1">
      <c r="A190" s="233" t="s">
        <v>131</v>
      </c>
      <c r="B190" s="89"/>
      <c r="C190" s="252"/>
      <c r="D190" s="173">
        <v>3867</v>
      </c>
      <c r="E190" s="168">
        <v>3867</v>
      </c>
      <c r="F190" s="168">
        <v>3867</v>
      </c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</row>
    <row r="191" spans="1:6" s="90" customFormat="1" ht="12" customHeight="1">
      <c r="A191" s="234" t="s">
        <v>126</v>
      </c>
      <c r="B191" s="205"/>
      <c r="C191" s="253"/>
      <c r="D191" s="206">
        <f>D192</f>
        <v>3867</v>
      </c>
      <c r="E191" s="190">
        <v>3867</v>
      </c>
      <c r="F191" s="190">
        <v>3867</v>
      </c>
    </row>
    <row r="192" spans="1:6" s="90" customFormat="1" ht="12" customHeight="1">
      <c r="A192" s="235"/>
      <c r="B192" s="98">
        <v>821005</v>
      </c>
      <c r="C192" s="254" t="s">
        <v>132</v>
      </c>
      <c r="D192" s="174">
        <v>3867</v>
      </c>
      <c r="E192" s="88">
        <v>3867</v>
      </c>
      <c r="F192" s="88">
        <v>3867</v>
      </c>
    </row>
    <row r="193" spans="1:6" s="90" customFormat="1" ht="12" customHeight="1">
      <c r="A193" s="236"/>
      <c r="B193" s="91"/>
      <c r="C193" s="255"/>
      <c r="D193" s="175"/>
      <c r="E193" s="88"/>
      <c r="F193" s="88"/>
    </row>
    <row r="194" spans="1:20" s="184" customFormat="1" ht="12" customHeight="1">
      <c r="A194" s="209" t="s">
        <v>133</v>
      </c>
      <c r="B194" s="211"/>
      <c r="C194" s="256"/>
      <c r="D194" s="212">
        <f>D191</f>
        <v>3867</v>
      </c>
      <c r="E194" s="209">
        <v>3867</v>
      </c>
      <c r="F194" s="209">
        <v>3867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s="90" customFormat="1" ht="12" customHeight="1">
      <c r="A195" s="237"/>
      <c r="B195" s="91"/>
      <c r="C195" s="255"/>
      <c r="D195" s="176"/>
      <c r="E195" s="176"/>
      <c r="F195" s="88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s="184" customFormat="1" ht="12" customHeight="1">
      <c r="A196" s="238" t="s">
        <v>86</v>
      </c>
      <c r="B196" s="207"/>
      <c r="C196" s="256"/>
      <c r="D196" s="208">
        <f>D182+D188+D194</f>
        <v>167731</v>
      </c>
      <c r="E196" s="208">
        <f>E182+E188+E194</f>
        <v>167731</v>
      </c>
      <c r="F196" s="209">
        <v>167731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6" ht="13.5" customHeight="1" thickBot="1">
      <c r="A197" s="239" t="s">
        <v>18</v>
      </c>
      <c r="B197" s="104"/>
      <c r="C197" s="257"/>
      <c r="D197" s="245">
        <v>167731</v>
      </c>
      <c r="E197" s="245">
        <v>167731</v>
      </c>
      <c r="F197" s="180">
        <v>167731</v>
      </c>
    </row>
    <row r="198" spans="1:6" ht="13.5" thickBot="1" thickTop="1">
      <c r="A198" s="258" t="s">
        <v>134</v>
      </c>
      <c r="B198" s="92"/>
      <c r="C198" s="259"/>
      <c r="D198" s="246">
        <f>D197-D196</f>
        <v>0</v>
      </c>
      <c r="E198" s="246">
        <v>0</v>
      </c>
      <c r="F198" s="219">
        <v>0</v>
      </c>
    </row>
    <row r="199" spans="1:5" ht="13.5" hidden="1" thickBot="1" thickTop="1">
      <c r="A199" s="4">
        <v>0</v>
      </c>
      <c r="D199" s="14"/>
      <c r="E199" s="177"/>
    </row>
    <row r="200" spans="3:5" ht="13.5" hidden="1" thickBot="1" thickTop="1">
      <c r="C200" s="31">
        <f>PMT(3.8%/12,144,10000000,0,0)</f>
        <v>-86584.97545242871</v>
      </c>
      <c r="D200" s="14"/>
      <c r="E200" s="169"/>
    </row>
    <row r="201" spans="2:5" ht="13.5" hidden="1" thickBot="1" thickTop="1">
      <c r="B201" s="5" t="s">
        <v>31</v>
      </c>
      <c r="C201" s="32">
        <f>+C200*-144</f>
        <v>12468236.465149734</v>
      </c>
      <c r="D201" s="14"/>
      <c r="E201" s="169"/>
    </row>
    <row r="202" spans="2:5" ht="13.5" hidden="1" thickBot="1" thickTop="1">
      <c r="B202" s="5" t="s">
        <v>30</v>
      </c>
      <c r="C202" s="33">
        <f>+C200*-12</f>
        <v>1039019.7054291446</v>
      </c>
      <c r="D202" s="14"/>
      <c r="E202" s="169"/>
    </row>
    <row r="203" spans="2:5" ht="13.5" hidden="1" thickBot="1" thickTop="1">
      <c r="B203" s="5" t="s">
        <v>32</v>
      </c>
      <c r="C203" s="33" t="e">
        <f>+#REF!</f>
        <v>#REF!</v>
      </c>
      <c r="D203" s="14"/>
      <c r="E203" s="169"/>
    </row>
    <row r="204" spans="2:5" ht="14.25" customHeight="1" hidden="1">
      <c r="B204" s="5" t="s">
        <v>33</v>
      </c>
      <c r="C204" s="33" t="e">
        <f>+C203*12</f>
        <v>#REF!</v>
      </c>
      <c r="D204" s="14"/>
      <c r="E204" s="169"/>
    </row>
    <row r="205" spans="2:5" ht="16.5" customHeight="1" hidden="1">
      <c r="B205" s="5" t="s">
        <v>34</v>
      </c>
      <c r="C205" s="33">
        <v>69444.44</v>
      </c>
      <c r="D205" s="14"/>
      <c r="E205" s="169"/>
    </row>
    <row r="206" spans="2:5" ht="11.25" customHeight="1" hidden="1" thickTop="1">
      <c r="B206" s="5" t="s">
        <v>35</v>
      </c>
      <c r="C206" s="33">
        <f>+C205*12</f>
        <v>833333.28</v>
      </c>
      <c r="D206" s="14"/>
      <c r="E206" s="169"/>
    </row>
    <row r="207" spans="2:5" ht="13.5" hidden="1" thickBot="1" thickTop="1">
      <c r="B207" s="34"/>
      <c r="C207" s="4"/>
      <c r="D207" s="14"/>
      <c r="E207" s="169"/>
    </row>
    <row r="208" spans="2:5" ht="13.5" hidden="1" thickBot="1" thickTop="1">
      <c r="B208" s="35" t="s">
        <v>42</v>
      </c>
      <c r="C208" s="36"/>
      <c r="D208" s="14"/>
      <c r="E208" s="169"/>
    </row>
    <row r="209" spans="2:5" ht="13.5" hidden="1" thickBot="1" thickTop="1">
      <c r="B209" s="37" t="s">
        <v>38</v>
      </c>
      <c r="C209" s="38">
        <f>PMT(4%/12,156,15000000,0,0)</f>
        <v>-123467.42335590994</v>
      </c>
      <c r="D209" s="14"/>
      <c r="E209" s="169"/>
    </row>
    <row r="210" spans="2:5" ht="13.5" hidden="1" thickBot="1" thickTop="1">
      <c r="B210" s="37" t="s">
        <v>39</v>
      </c>
      <c r="C210" s="39">
        <f>(+C209*12)*-1</f>
        <v>1481609.0802709193</v>
      </c>
      <c r="D210" s="14"/>
      <c r="E210" s="169"/>
    </row>
    <row r="211" spans="2:5" ht="13.5" hidden="1" thickBot="1" thickTop="1">
      <c r="B211" s="37" t="s">
        <v>40</v>
      </c>
      <c r="C211" s="39">
        <f>+C210-C212</f>
        <v>231609.08027091925</v>
      </c>
      <c r="D211" s="14"/>
      <c r="E211" s="169"/>
    </row>
    <row r="212" spans="2:5" ht="13.5" hidden="1" thickBot="1" thickTop="1">
      <c r="B212" s="95" t="s">
        <v>41</v>
      </c>
      <c r="C212" s="96">
        <f>+((15000000/144)*12)</f>
        <v>1250000</v>
      </c>
      <c r="D212" s="14"/>
      <c r="E212" s="213"/>
    </row>
    <row r="213" spans="2:5" ht="12.75" thickTop="1">
      <c r="B213" s="97"/>
      <c r="C213" s="97"/>
      <c r="D213" s="218"/>
      <c r="E213" s="14"/>
    </row>
    <row r="214" spans="2:3" ht="12">
      <c r="B214" s="4"/>
      <c r="C214" s="4"/>
    </row>
    <row r="215" spans="2:3" ht="12">
      <c r="B215" s="4"/>
      <c r="C215" s="4"/>
    </row>
    <row r="216" spans="2:3" ht="12" hidden="1">
      <c r="B216" s="4"/>
      <c r="C216" s="4"/>
    </row>
    <row r="217" spans="1:3" ht="12">
      <c r="A217" s="34"/>
      <c r="B217" s="4"/>
      <c r="C217" s="14"/>
    </row>
    <row r="218" spans="2:3" ht="12">
      <c r="B218" s="4"/>
      <c r="C218" s="4"/>
    </row>
    <row r="219" spans="2:3" ht="12">
      <c r="B219" s="4"/>
      <c r="C219" s="4"/>
    </row>
    <row r="220" spans="2:3" ht="12">
      <c r="B220" s="4"/>
      <c r="C220" s="4"/>
    </row>
    <row r="221" spans="2:3" ht="12" hidden="1">
      <c r="B221" s="4"/>
      <c r="C221" s="4"/>
    </row>
    <row r="226" ht="12" hidden="1"/>
    <row r="231" ht="12" hidden="1"/>
    <row r="232" ht="12" hidden="1"/>
    <row r="241" ht="12" hidden="1"/>
    <row r="242" ht="12" hidden="1"/>
    <row r="245" spans="2:3" ht="12">
      <c r="B245" s="4"/>
      <c r="C245" s="4"/>
    </row>
    <row r="246" spans="2:3" ht="12">
      <c r="B246" s="4"/>
      <c r="C246" s="4"/>
    </row>
    <row r="247" spans="2:3" ht="12">
      <c r="B247" s="4"/>
      <c r="C247" s="4"/>
    </row>
    <row r="248" spans="2:3" ht="12">
      <c r="B248" s="4"/>
      <c r="C248" s="4"/>
    </row>
    <row r="249" spans="2:3" ht="12">
      <c r="B249" s="4"/>
      <c r="C249" s="4"/>
    </row>
    <row r="250" spans="2:3" ht="12">
      <c r="B250" s="4"/>
      <c r="C250" s="4"/>
    </row>
    <row r="251" spans="2:3" ht="12">
      <c r="B251" s="4"/>
      <c r="C251" s="4"/>
    </row>
    <row r="252" spans="2:3" ht="12">
      <c r="B252" s="4"/>
      <c r="C252" s="4"/>
    </row>
    <row r="253" spans="2:3" ht="12">
      <c r="B253" s="4"/>
      <c r="C253" s="4"/>
    </row>
    <row r="254" spans="2:3" ht="12">
      <c r="B254" s="4"/>
      <c r="C254" s="4"/>
    </row>
    <row r="255" spans="2:3" ht="12" hidden="1">
      <c r="B255" s="4"/>
      <c r="C255" s="4"/>
    </row>
    <row r="256" spans="2:3" ht="12" hidden="1">
      <c r="B256" s="4"/>
      <c r="C256" s="4"/>
    </row>
    <row r="257" spans="2:3" ht="12">
      <c r="B257" s="4"/>
      <c r="C257" s="4"/>
    </row>
    <row r="258" spans="2:3" ht="12">
      <c r="B258" s="4"/>
      <c r="C258" s="4"/>
    </row>
    <row r="259" spans="2:3" ht="12">
      <c r="B259" s="4"/>
      <c r="C259" s="4"/>
    </row>
    <row r="260" spans="2:3" ht="12">
      <c r="B260" s="4"/>
      <c r="C260" s="4"/>
    </row>
    <row r="261" spans="2:3" ht="12">
      <c r="B261" s="4"/>
      <c r="C261" s="4"/>
    </row>
    <row r="262" spans="2:3" ht="12">
      <c r="B262" s="4"/>
      <c r="C262" s="4"/>
    </row>
    <row r="263" spans="2:3" ht="12">
      <c r="B263" s="4"/>
      <c r="C263" s="4"/>
    </row>
    <row r="264" spans="2:3" ht="12">
      <c r="B264" s="4"/>
      <c r="C264" s="4"/>
    </row>
    <row r="265" spans="2:3" ht="12">
      <c r="B265" s="4"/>
      <c r="C265" s="4"/>
    </row>
    <row r="266" spans="2:3" ht="12">
      <c r="B266" s="4"/>
      <c r="C266" s="4"/>
    </row>
    <row r="267" spans="2:3" ht="12">
      <c r="B267" s="4"/>
      <c r="C267" s="4"/>
    </row>
    <row r="268" spans="2:3" ht="12">
      <c r="B268" s="4"/>
      <c r="C268" s="4"/>
    </row>
    <row r="269" spans="2:3" ht="12">
      <c r="B269" s="4"/>
      <c r="C269" s="4"/>
    </row>
    <row r="270" spans="2:3" ht="12">
      <c r="B270" s="4"/>
      <c r="C270" s="4"/>
    </row>
    <row r="271" spans="2:3" ht="12">
      <c r="B271" s="4"/>
      <c r="C271" s="4"/>
    </row>
    <row r="272" spans="2:3" ht="12">
      <c r="B272" s="4"/>
      <c r="C272" s="4"/>
    </row>
    <row r="273" spans="2:3" ht="12">
      <c r="B273" s="4"/>
      <c r="C273" s="4"/>
    </row>
    <row r="274" spans="2:3" ht="12">
      <c r="B274" s="4"/>
      <c r="C274" s="4"/>
    </row>
    <row r="275" spans="2:3" ht="19.5" customHeight="1">
      <c r="B275" s="4"/>
      <c r="C275" s="4"/>
    </row>
    <row r="276" spans="2:3" ht="12">
      <c r="B276" s="4"/>
      <c r="C276" s="4"/>
    </row>
    <row r="281" ht="17.25" customHeight="1"/>
  </sheetData>
  <sheetProtection/>
  <mergeCells count="1">
    <mergeCell ref="A2:D2"/>
  </mergeCells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Notebook</cp:lastModifiedBy>
  <cp:lastPrinted>2016-02-12T08:18:04Z</cp:lastPrinted>
  <dcterms:created xsi:type="dcterms:W3CDTF">2012-02-21T12:56:10Z</dcterms:created>
  <dcterms:modified xsi:type="dcterms:W3CDTF">2017-03-06T12:02:49Z</dcterms:modified>
  <cp:category/>
  <cp:version/>
  <cp:contentType/>
  <cp:contentStatus/>
</cp:coreProperties>
</file>